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A~1.SIM\AppData\Local\Temp\7zO4FBA59D0\"/>
    </mc:Choice>
  </mc:AlternateContent>
  <xr:revisionPtr revIDLastSave="0" documentId="13_ncr:1_{55002DA1-DD70-4976-97D0-07AD4C7CA818}" xr6:coauthVersionLast="36" xr6:coauthVersionMax="36" xr10:uidLastSave="{00000000-0000-0000-0000-000000000000}"/>
  <bookViews>
    <workbookView xWindow="0" yWindow="0" windowWidth="23040" windowHeight="8628" firstSheet="5" activeTab="7" xr2:uid="{6570DD65-126F-4B68-88E0-0B5CD21DC3C1}"/>
  </bookViews>
  <sheets>
    <sheet name="KROUŽKY_DDM_STODŮLKY_2021_2022" sheetId="4" r:id="rId1"/>
    <sheet name="KROUŽKY_ODDĚLENÍ_TSPO_2021_2022" sheetId="1" r:id="rId2"/>
    <sheet name="KROUŽKY_ART_2021_2022" sheetId="3" r:id="rId3"/>
    <sheet name="KROUŽKY_PŘEDŠKOLNÍ_2021_2022" sheetId="2" r:id="rId4"/>
    <sheet name="TÁBORY_DDM_STODŮLKY_2021_2022" sheetId="5" r:id="rId5"/>
    <sheet name="AKCE_DDM_STODŮLKY_2021_2022" sheetId="8" r:id="rId6"/>
    <sheet name="SOUTĚŽE_MŠMT_2021_2022" sheetId="7" r:id="rId7"/>
    <sheet name="ADAPTAČNÍ SKUPINY_2021_2022" sheetId="9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9" l="1"/>
  <c r="E13" i="9" l="1"/>
  <c r="C13" i="9"/>
  <c r="F12" i="9"/>
  <c r="D12" i="9"/>
  <c r="E11" i="9"/>
  <c r="C11" i="9"/>
  <c r="F10" i="9"/>
  <c r="E10" i="9"/>
  <c r="D10" i="9"/>
  <c r="C10" i="9"/>
  <c r="F9" i="9"/>
  <c r="E9" i="9"/>
  <c r="D9" i="9"/>
  <c r="C9" i="9"/>
  <c r="F8" i="9"/>
  <c r="E8" i="9"/>
  <c r="D8" i="9"/>
  <c r="C8" i="9"/>
  <c r="D13" i="9" l="1"/>
  <c r="F13" i="9"/>
  <c r="H115" i="8" l="1"/>
  <c r="G115" i="8"/>
  <c r="F115" i="8"/>
  <c r="E115" i="8"/>
  <c r="D115" i="8"/>
  <c r="F65" i="5" l="1"/>
  <c r="E65" i="5"/>
  <c r="G64" i="5"/>
  <c r="G63" i="5"/>
  <c r="G62" i="5"/>
  <c r="G61" i="5"/>
  <c r="G60" i="5"/>
  <c r="G59" i="5"/>
  <c r="G58" i="5"/>
  <c r="G57" i="5"/>
  <c r="G56" i="5"/>
  <c r="G55" i="5"/>
  <c r="F50" i="5"/>
  <c r="E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0" i="5" s="1"/>
  <c r="G5" i="5"/>
  <c r="G65" i="5" l="1"/>
  <c r="C6" i="4" l="1"/>
  <c r="F8" i="4" l="1"/>
  <c r="E8" i="4"/>
  <c r="D8" i="4"/>
  <c r="C8" i="4"/>
  <c r="D45" i="7"/>
  <c r="F45" i="7"/>
  <c r="E102" i="3" l="1"/>
  <c r="F102" i="3"/>
  <c r="G102" i="3"/>
  <c r="G21" i="2" l="1"/>
  <c r="F21" i="2" l="1"/>
  <c r="E21" i="2" l="1"/>
  <c r="D21" i="2"/>
  <c r="G93" i="3" l="1"/>
  <c r="F93" i="3"/>
  <c r="E93" i="3"/>
  <c r="D93" i="3"/>
  <c r="I95" i="1"/>
  <c r="H95" i="1"/>
  <c r="G95" i="1" l="1"/>
  <c r="F95" i="1"/>
</calcChain>
</file>

<file path=xl/sharedStrings.xml><?xml version="1.0" encoding="utf-8"?>
<sst xmlns="http://schemas.openxmlformats.org/spreadsheetml/2006/main" count="1081" uniqueCount="638">
  <si>
    <t>Variabilní symbol</t>
  </si>
  <si>
    <t>Název kroužku</t>
  </si>
  <si>
    <t>Pořad. číslo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</si>
  <si>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</si>
  <si>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</si>
  <si>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</si>
  <si>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</si>
  <si>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</si>
  <si>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</si>
  <si>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</si>
  <si>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</si>
  <si>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</si>
  <si>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</si>
  <si>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</si>
  <si>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</si>
  <si>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</si>
  <si>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</si>
  <si>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</si>
  <si>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</si>
  <si>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</si>
  <si>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</si>
  <si>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</si>
  <si>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</si>
  <si>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</si>
  <si>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</si>
  <si>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</si>
  <si>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</si>
  <si>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</si>
  <si>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</si>
  <si>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</si>
  <si>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</si>
  <si>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</si>
  <si>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</si>
  <si>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</si>
  <si>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</si>
  <si>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</si>
  <si>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</si>
  <si>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</si>
  <si>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</si>
  <si>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</si>
  <si>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</si>
  <si>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</si>
  <si>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</si>
  <si>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</si>
  <si>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</si>
  <si>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</si>
  <si>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</si>
  <si>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</si>
  <si>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</si>
  <si>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</si>
  <si>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</si>
  <si>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</si>
  <si>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</si>
  <si>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</si>
  <si>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</si>
  <si>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</si>
  <si>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</si>
  <si>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</si>
  <si>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</si>
  <si>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</si>
  <si>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</si>
  <si>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</si>
  <si>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</si>
  <si>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</si>
  <si>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</si>
  <si>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</si>
  <si>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</si>
  <si>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</si>
  <si>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</si>
  <si>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</si>
  <si>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</si>
  <si>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</si>
  <si>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</si>
  <si>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</si>
  <si>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</si>
  <si>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</si>
  <si>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</si>
  <si>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</si>
  <si>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</si>
  <si>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</si>
  <si>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</si>
  <si>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</si>
  <si>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</si>
  <si>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</si>
  <si>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</si>
  <si>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</si>
  <si>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</si>
  <si>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</si>
  <si>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</si>
  <si>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</si>
  <si>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</si>
  <si>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</si>
  <si>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</si>
  <si>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</si>
  <si>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01.</t>
  </si>
  <si>
    <t>02.</t>
  </si>
  <si>
    <t>03.</t>
  </si>
  <si>
    <t>04.</t>
  </si>
  <si>
    <t>05.</t>
  </si>
  <si>
    <t>06.</t>
  </si>
  <si>
    <t>07.</t>
  </si>
  <si>
    <t>08.</t>
  </si>
  <si>
    <t>09.</t>
  </si>
  <si>
    <t>plán účastníků</t>
  </si>
  <si>
    <t>Název oddělení</t>
  </si>
  <si>
    <t>Oddělení pro zájmové vzdělávání v oblasti tance, sportu, přírodních věd a ostatních aktivit                                                                            vedoucí oddělení Bc. Farabauerová Helena</t>
  </si>
  <si>
    <t>počet účastníků</t>
  </si>
  <si>
    <t>počet osobodnů</t>
  </si>
  <si>
    <t>Termín konání</t>
  </si>
  <si>
    <t>Název příměstského tábora</t>
  </si>
  <si>
    <t>LT hudební</t>
  </si>
  <si>
    <t>Název akce</t>
  </si>
  <si>
    <t>Rybářský klub</t>
  </si>
  <si>
    <t>KROUŽKY (realizace 1x za týden, případně 1 x za 14 dní)</t>
  </si>
  <si>
    <t>Oddělení pro zájmové vzdělávání v oblasti art aktivit, techniky a robotiky                                                                  vedoucí oddělení Bc. Mikanová Erika</t>
  </si>
  <si>
    <t>Oddělení pro zájmové vzdělávání v oblasti předškolního kurikula a aktivit pro RaD                                                            vedoucí oddělení Eckhardtová Dagmar</t>
  </si>
  <si>
    <t>Celkový přehled - pravidelné zájmové vzdělávání ve školním roce 2021/2022</t>
  </si>
  <si>
    <t>CELKEM DDM STODŮLKY_plán a vývoj počtu účastníků kroužků a kurzů v průběhu školního roku 2021/2022</t>
  </si>
  <si>
    <t>účastníků 31.10.2021</t>
  </si>
  <si>
    <t>účastníků 01.02.2022</t>
  </si>
  <si>
    <t>účastníků 30.06.2022</t>
  </si>
  <si>
    <t>REALIZOVANÉ PŘÍMĚSTSKÉ TÁBORY od 1.9.2021 do 31.8.2022</t>
  </si>
  <si>
    <t>REALIZOVANÉ LETNÍ VÝJEZDNÍ TÁBORY od 1.7.2022 do 31.8.2022</t>
  </si>
  <si>
    <t>CELKEM plán/ skutečnost/osobodnů na příměstských táborech                                      za školní rok 2021/2022</t>
  </si>
  <si>
    <t>CELKEM plán/ skutečnost/osbodnů na výjezdních táborech                                                 za školní rok 2021/2022</t>
  </si>
  <si>
    <t>2.</t>
  </si>
  <si>
    <t>3.</t>
  </si>
  <si>
    <t>4.</t>
  </si>
  <si>
    <t>5.</t>
  </si>
  <si>
    <t>6.</t>
  </si>
  <si>
    <t>7.</t>
  </si>
  <si>
    <t>8.</t>
  </si>
  <si>
    <t>9.</t>
  </si>
  <si>
    <t>CELKEM_plán a vývoj počtu účastníků kroužků                             v průběhu školního roku 2021/2022</t>
  </si>
  <si>
    <t>CELKEM_plán a vývoj počtu účastníků kurzů                             v průběhu školního roku 2021/2022</t>
  </si>
  <si>
    <t>CELKEM_plán a vývoj počtu účastníků kroužků                         v průběhu školního roku 2021/2022</t>
  </si>
  <si>
    <t>Pořadové číslo</t>
  </si>
  <si>
    <t>NÁZEV SOUTĚŽE                   A KATEGORIE</t>
  </si>
  <si>
    <t>počet družstev</t>
  </si>
  <si>
    <t>počet účastníků celkem v rámci soutěže</t>
  </si>
  <si>
    <t>1.</t>
  </si>
  <si>
    <t>BASKETBAL</t>
  </si>
  <si>
    <t xml:space="preserve">8. - 9. ročník dívky       </t>
  </si>
  <si>
    <t xml:space="preserve">8. - 9. ročník chlapci  </t>
  </si>
  <si>
    <t>MALÁ KOPANÁ</t>
  </si>
  <si>
    <t xml:space="preserve">6. – 7. ročník  </t>
  </si>
  <si>
    <t xml:space="preserve">8.- 9. ročník </t>
  </si>
  <si>
    <t>STOLNÍ TENIS</t>
  </si>
  <si>
    <t xml:space="preserve">Smíšená 4. – 5. ročník </t>
  </si>
  <si>
    <t xml:space="preserve">Chlapci 6. – 7. ročník   </t>
  </si>
  <si>
    <t xml:space="preserve">Chlapci 8. – 9. ročník </t>
  </si>
  <si>
    <t xml:space="preserve">Dívky 6. – 7. ročník </t>
  </si>
  <si>
    <t xml:space="preserve">Dívky 8. – 9. ročník </t>
  </si>
  <si>
    <t>FLORBAL</t>
  </si>
  <si>
    <t xml:space="preserve">Chlapci 4. – 5. ročník </t>
  </si>
  <si>
    <t xml:space="preserve">Chlapci 6. - 7. ročník   </t>
  </si>
  <si>
    <t>Dívky 6. -7.. ročník</t>
  </si>
  <si>
    <t xml:space="preserve">Chlapci 8.-  9. ročník </t>
  </si>
  <si>
    <t xml:space="preserve">Dívky 8. -9. ročník </t>
  </si>
  <si>
    <t>PŘEHAZOVANÁ</t>
  </si>
  <si>
    <t>zrušeno z důvodů COVID-19</t>
  </si>
  <si>
    <t xml:space="preserve">Dívky 4. – 5. ročník </t>
  </si>
  <si>
    <t>VOLEJBAL</t>
  </si>
  <si>
    <t>Dívky 8. – 9. ročník</t>
  </si>
  <si>
    <t>VYBÍJENÁ</t>
  </si>
  <si>
    <t xml:space="preserve">Dívky 6. ročník </t>
  </si>
  <si>
    <t>Chlapci 6.ročník</t>
  </si>
  <si>
    <t>Dívky 4.-5. ročník</t>
  </si>
  <si>
    <t xml:space="preserve">Chlapci 4.-5. ročník </t>
  </si>
  <si>
    <t xml:space="preserve">NOHEJBAL </t>
  </si>
  <si>
    <t xml:space="preserve">Chlapci 6.-7. ročník </t>
  </si>
  <si>
    <t xml:space="preserve">Chlapci 8.-9. ročník </t>
  </si>
  <si>
    <t xml:space="preserve">PŘESPOLNÍ BĚH </t>
  </si>
  <si>
    <t xml:space="preserve">Dívky 4.-5. ročník </t>
  </si>
  <si>
    <t>Dívky 6.-7. ročník</t>
  </si>
  <si>
    <t xml:space="preserve">Dívky 8.-9. ročník </t>
  </si>
  <si>
    <t>CELKEM</t>
  </si>
  <si>
    <t>počet účastníků celkem v rámci kategorie</t>
  </si>
  <si>
    <t>Orientální skupina Belly Amira juniorky</t>
  </si>
  <si>
    <t>Orientální skupina Belly Habibi P1</t>
  </si>
  <si>
    <t>Orientální skupina Belly Habibi P2</t>
  </si>
  <si>
    <t>Gymnastika sportovní B a Rope Skipping</t>
  </si>
  <si>
    <t>Zpestřete si září</t>
  </si>
  <si>
    <t>Nábor do taneční skupiny Dance Friends</t>
  </si>
  <si>
    <t>Barvám neutečeš</t>
  </si>
  <si>
    <t>Halloweenské odpoledne</t>
  </si>
  <si>
    <t>Cesta světel</t>
  </si>
  <si>
    <t>Art+Belly+Couple</t>
  </si>
  <si>
    <t>Generální zkouška DPS Stodůláček</t>
  </si>
  <si>
    <t>Zimní dílna</t>
  </si>
  <si>
    <t>Letem světem za vánočními zvyky</t>
  </si>
  <si>
    <t>Soustředění Belly Amira</t>
  </si>
  <si>
    <t>Soustředění Belly Habibi</t>
  </si>
  <si>
    <t>Aprílová jarní dílna</t>
  </si>
  <si>
    <t>Soustředění DPS Stodůláček</t>
  </si>
  <si>
    <t>Jarní pohár děti v akci</t>
  </si>
  <si>
    <t>RvA: Jógalates</t>
  </si>
  <si>
    <t>RvA: Ukulele pro úplné začátečníky</t>
  </si>
  <si>
    <t>RvA: Letecké modelářské dopoledne</t>
  </si>
  <si>
    <t>RvA: Deskohraní - V říši zvířat</t>
  </si>
  <si>
    <t>RvA: Keramika - Květiny dopoledne</t>
  </si>
  <si>
    <t>RvA: Keramika - Květiny odpoledne</t>
  </si>
  <si>
    <t>Závěrečný koncert hudebního oddělení</t>
  </si>
  <si>
    <t>Run and Help</t>
  </si>
  <si>
    <t>Noc kostelů</t>
  </si>
  <si>
    <t xml:space="preserve">Věda Z Badatelé </t>
  </si>
  <si>
    <t xml:space="preserve">Vrtilky </t>
  </si>
  <si>
    <t>Taneční a pohybová přípravka</t>
  </si>
  <si>
    <t xml:space="preserve">Balet Z </t>
  </si>
  <si>
    <t xml:space="preserve">Balet MP </t>
  </si>
  <si>
    <t xml:space="preserve">Break dance Z </t>
  </si>
  <si>
    <t>Break dance MP</t>
  </si>
  <si>
    <t xml:space="preserve">TS Dance Friends art+street Z </t>
  </si>
  <si>
    <t>TS Dance Friends art+street MP</t>
  </si>
  <si>
    <t xml:space="preserve">Aerobik pro děti </t>
  </si>
  <si>
    <t>Salsa+latino mix děti MP</t>
  </si>
  <si>
    <t xml:space="preserve">Salsa+latino mix děti MP </t>
  </si>
  <si>
    <t xml:space="preserve">Taneční mix pro mladší </t>
  </si>
  <si>
    <t xml:space="preserve">Taneční mix pro starší </t>
  </si>
  <si>
    <t>Orientálně taneční přípravka</t>
  </si>
  <si>
    <t>Orientální klub pro sóla a dua</t>
  </si>
  <si>
    <t>Orientální skupina Belly Amira děti</t>
  </si>
  <si>
    <t xml:space="preserve">Orientální tanec pro děti </t>
  </si>
  <si>
    <t xml:space="preserve">Orientální tanec pro Z a MP </t>
  </si>
  <si>
    <t>Orientální tanec pro pokročilé</t>
  </si>
  <si>
    <t>Orientální skupina Belly Amira HVK</t>
  </si>
  <si>
    <t xml:space="preserve">Solo lady latin dance Z </t>
  </si>
  <si>
    <t xml:space="preserve">Solo lady latin dance P </t>
  </si>
  <si>
    <t>Lady sexy dance</t>
  </si>
  <si>
    <t>Cvičení s miminky 9-11 m.</t>
  </si>
  <si>
    <t>Cvičení s miminky 6-8 m.</t>
  </si>
  <si>
    <t xml:space="preserve">Cvičení s miminky 12-15 m. </t>
  </si>
  <si>
    <t xml:space="preserve">Cvičení s miminky  9-11 m. </t>
  </si>
  <si>
    <t>Cvičení rodičů s dětmi  15-18 m</t>
  </si>
  <si>
    <t>Cvičení rodičů s dětmi  15-18m</t>
  </si>
  <si>
    <t>Cvičení rodičů s dětmi 18-23 m.</t>
  </si>
  <si>
    <t>Cvičení rodičů s dětmi 2-3 roky</t>
  </si>
  <si>
    <t>Cvičení rodičů s dětmi 2-4 roky</t>
  </si>
  <si>
    <t xml:space="preserve">Sportovní minipřípravka </t>
  </si>
  <si>
    <t xml:space="preserve">Cvičení rodičů s dětmi 2,5-4 </t>
  </si>
  <si>
    <t xml:space="preserve">Cvičení rodičů s dětmi 2-3 roky </t>
  </si>
  <si>
    <t>Cvičení rodičů s dětmi 18-23 m</t>
  </si>
  <si>
    <t>Sportovní minipřípravka MŠ Rozmarýnek</t>
  </si>
  <si>
    <t xml:space="preserve">Šikulka </t>
  </si>
  <si>
    <t>Šikulka</t>
  </si>
  <si>
    <t xml:space="preserve">Všeobecná sportovní přípravka </t>
  </si>
  <si>
    <t>Hrátky s atletikou</t>
  </si>
  <si>
    <t xml:space="preserve">Atletika pro nejmenší I. </t>
  </si>
  <si>
    <t xml:space="preserve">Atletika pro nejmenší II. </t>
  </si>
  <si>
    <t xml:space="preserve">Malý dopraváček </t>
  </si>
  <si>
    <t xml:space="preserve">Karate pro předškoláky </t>
  </si>
  <si>
    <t xml:space="preserve">Karate přípravka </t>
  </si>
  <si>
    <t>Karate</t>
  </si>
  <si>
    <t xml:space="preserve">Zdravotní cvičení pro děti </t>
  </si>
  <si>
    <t>Jóga pro školáky Z a MP</t>
  </si>
  <si>
    <t xml:space="preserve">Jóga teenagery </t>
  </si>
  <si>
    <t>Sportovky pro školáky</t>
  </si>
  <si>
    <t>Atletická přípravka</t>
  </si>
  <si>
    <t>Akční pátek</t>
  </si>
  <si>
    <t>Sebeobrana pro ženy a dívky</t>
  </si>
  <si>
    <t>Kruhový trénink s Lucií</t>
  </si>
  <si>
    <t>Cvičení pro radost a zdraví</t>
  </si>
  <si>
    <t>Jóga s Lucií</t>
  </si>
  <si>
    <t>Jóga ranní s  Lucií</t>
  </si>
  <si>
    <t>Funkční strečink</t>
  </si>
  <si>
    <t>Kruhový trénink se Zuzkou</t>
  </si>
  <si>
    <t xml:space="preserve">Bodystyling I. </t>
  </si>
  <si>
    <t>Bodystyling II.</t>
  </si>
  <si>
    <t xml:space="preserve">Mamky cvičí </t>
  </si>
  <si>
    <t>Tradiční jóga</t>
  </si>
  <si>
    <t>Gymnastika sportovní C zač.</t>
  </si>
  <si>
    <t>Gymnastika sportovní C pokroč.</t>
  </si>
  <si>
    <t>Gymnastika sportovní D</t>
  </si>
  <si>
    <t>Gymnastika sportovní B</t>
  </si>
  <si>
    <t>Gymnastika sportovní A</t>
  </si>
  <si>
    <t>Věda Z - Příroda</t>
  </si>
  <si>
    <t>Věda Z - Pokusy</t>
  </si>
  <si>
    <t>Věda Z</t>
  </si>
  <si>
    <t>Anglická konverzace a gramatika hravě</t>
  </si>
  <si>
    <t>Anglická konverzace a gramatika</t>
  </si>
  <si>
    <t>Notička R+D</t>
  </si>
  <si>
    <t xml:space="preserve">Notička R+D </t>
  </si>
  <si>
    <t xml:space="preserve">Zpívání pro nejmenší </t>
  </si>
  <si>
    <t xml:space="preserve">Zpívánky pro starší </t>
  </si>
  <si>
    <t xml:space="preserve">DPS Stodůláček 2 </t>
  </si>
  <si>
    <t xml:space="preserve">DPS Stodůláček 1 </t>
  </si>
  <si>
    <t xml:space="preserve">Hra na klávesové nástroje Z </t>
  </si>
  <si>
    <t>Hra na klávesové nástroje MP</t>
  </si>
  <si>
    <t>Zpívání pro nejmenší s flétnou</t>
  </si>
  <si>
    <t>Flétnička</t>
  </si>
  <si>
    <t xml:space="preserve">Flétnový soubor 1x za 14 dní </t>
  </si>
  <si>
    <t xml:space="preserve">Flétna zobcová sopránová Z </t>
  </si>
  <si>
    <t>Flétna zobcová sopránová Z</t>
  </si>
  <si>
    <t xml:space="preserve">Flétna zobcová sopránová MP </t>
  </si>
  <si>
    <t>Kytara mírně pokročilí B</t>
  </si>
  <si>
    <t>Kytara dospělí začátečníci</t>
  </si>
  <si>
    <t>Kytara dospělí mírně pokročilí</t>
  </si>
  <si>
    <t>Večerní hraní pro kytaristy</t>
  </si>
  <si>
    <t>Kytara začátečníci</t>
  </si>
  <si>
    <t>Kytara mírně pokročilí</t>
  </si>
  <si>
    <t>Kytara mírně pokročilí ZRUŠEN</t>
  </si>
  <si>
    <t xml:space="preserve">Kytara mírně pokročilí </t>
  </si>
  <si>
    <t>Kytara středně pokročilí</t>
  </si>
  <si>
    <t>Kytara pokročilí</t>
  </si>
  <si>
    <t>Ukulele začátečníci B</t>
  </si>
  <si>
    <t>Ukulele dospělí začátečníci</t>
  </si>
  <si>
    <t>Večerní hraní pro ukulelisty</t>
  </si>
  <si>
    <t>Ukulele začátečníci</t>
  </si>
  <si>
    <t>Ukulele mírně pokročilí</t>
  </si>
  <si>
    <t xml:space="preserve">Divadlo 2 </t>
  </si>
  <si>
    <t>Divadlo 3</t>
  </si>
  <si>
    <t>Improvizace</t>
  </si>
  <si>
    <t xml:space="preserve">Keramika RD </t>
  </si>
  <si>
    <t>Keramika RD</t>
  </si>
  <si>
    <t>Keramika M</t>
  </si>
  <si>
    <t>Keramika S</t>
  </si>
  <si>
    <t>Keramika MD</t>
  </si>
  <si>
    <t>Večerní umělecká keramika</t>
  </si>
  <si>
    <t>Keramika školička</t>
  </si>
  <si>
    <t>Výtvarná dílnička</t>
  </si>
  <si>
    <t>Výtvarná dílna mladší</t>
  </si>
  <si>
    <t>Výtvarná dílna starší</t>
  </si>
  <si>
    <t>Výtvarná dílna pro dospělé</t>
  </si>
  <si>
    <t>Street art a grafiti</t>
  </si>
  <si>
    <t>Studijní kresba a malba</t>
  </si>
  <si>
    <t>Kresba a malba pro dospělé</t>
  </si>
  <si>
    <t>Kreativní dílna mladší</t>
  </si>
  <si>
    <t>Šití na šicím stroji</t>
  </si>
  <si>
    <t>Kreativní dílna pro dospělé</t>
  </si>
  <si>
    <t>Kurz šití pro ženy</t>
  </si>
  <si>
    <t>Letecký modelář RD</t>
  </si>
  <si>
    <t>Letecký modelář začátečníci</t>
  </si>
  <si>
    <t>Letecký modelář</t>
  </si>
  <si>
    <t>Klub lodních modelářů</t>
  </si>
  <si>
    <t>Elektro-radio amatéři Z</t>
  </si>
  <si>
    <t>Elektro-radio amatéři P</t>
  </si>
  <si>
    <t>Hravá robotika II</t>
  </si>
  <si>
    <t>Legorobotika Z</t>
  </si>
  <si>
    <t>Fotografický kroužek</t>
  </si>
  <si>
    <t>Dětská televize</t>
  </si>
  <si>
    <t>3D grafika</t>
  </si>
  <si>
    <t>Rybářský kroužek</t>
  </si>
  <si>
    <t>CELKEM_plán a vývoj počtu účastníků kroužků                                             v průběhu školního roku 2021/2022</t>
  </si>
  <si>
    <t>111001</t>
  </si>
  <si>
    <t>111002</t>
  </si>
  <si>
    <t>111003</t>
  </si>
  <si>
    <t>111004</t>
  </si>
  <si>
    <t>111203</t>
  </si>
  <si>
    <t>111204</t>
  </si>
  <si>
    <t>111206</t>
  </si>
  <si>
    <t>111208</t>
  </si>
  <si>
    <t>111211</t>
  </si>
  <si>
    <t>111212</t>
  </si>
  <si>
    <t>111213</t>
  </si>
  <si>
    <t>111214</t>
  </si>
  <si>
    <t>111215</t>
  </si>
  <si>
    <t>116101</t>
  </si>
  <si>
    <t>116102</t>
  </si>
  <si>
    <t>116103</t>
  </si>
  <si>
    <t>Hurá dio školy s češtinou</t>
  </si>
  <si>
    <t>Pohádka</t>
  </si>
  <si>
    <t>Miniškolička</t>
  </si>
  <si>
    <t>Školička</t>
  </si>
  <si>
    <t>Školička dobrodružná</t>
  </si>
  <si>
    <t>Školička zvídavá-midi</t>
  </si>
  <si>
    <t>Hurá do školy s logopedií</t>
  </si>
  <si>
    <t>Hurá do školy s logopedií I.</t>
  </si>
  <si>
    <t>Hurá do školy s logopedií II.</t>
  </si>
  <si>
    <t>Hurá do školy s logopedií III.</t>
  </si>
  <si>
    <t>Hurá do školy</t>
  </si>
  <si>
    <t>Angličtina pro nejmenší</t>
  </si>
  <si>
    <t>Školičková angličtina</t>
  </si>
  <si>
    <t>Angličtina pro předškoláky</t>
  </si>
  <si>
    <t>117002</t>
  </si>
  <si>
    <t>04.07.2022 - 08.07.2022</t>
  </si>
  <si>
    <t>117003</t>
  </si>
  <si>
    <t>117005</t>
  </si>
  <si>
    <t>117006</t>
  </si>
  <si>
    <t>11.07.2022 - 15.07.2022</t>
  </si>
  <si>
    <t>117007</t>
  </si>
  <si>
    <t>117008</t>
  </si>
  <si>
    <t>117009</t>
  </si>
  <si>
    <t>117010</t>
  </si>
  <si>
    <t>117011</t>
  </si>
  <si>
    <t>117012</t>
  </si>
  <si>
    <t>18.07.2022 - 22.07.2022</t>
  </si>
  <si>
    <t>117013</t>
  </si>
  <si>
    <t>117014</t>
  </si>
  <si>
    <t>117015</t>
  </si>
  <si>
    <t>117016</t>
  </si>
  <si>
    <t>25.07.2022 - 29.07.2022</t>
  </si>
  <si>
    <t>117017</t>
  </si>
  <si>
    <t>117018</t>
  </si>
  <si>
    <t>117019</t>
  </si>
  <si>
    <t>117020</t>
  </si>
  <si>
    <t>01.08.2022 - 05.08.2022</t>
  </si>
  <si>
    <t>117021</t>
  </si>
  <si>
    <t>117022</t>
  </si>
  <si>
    <t>117023</t>
  </si>
  <si>
    <t>117025</t>
  </si>
  <si>
    <t>08.08.2022 - 12.08.2022</t>
  </si>
  <si>
    <t>117026</t>
  </si>
  <si>
    <t>117027</t>
  </si>
  <si>
    <t>117028</t>
  </si>
  <si>
    <t>117029</t>
  </si>
  <si>
    <t>15.08.2022 - 19.08.2022</t>
  </si>
  <si>
    <t>117030</t>
  </si>
  <si>
    <t>117031</t>
  </si>
  <si>
    <t>117032</t>
  </si>
  <si>
    <t>117033</t>
  </si>
  <si>
    <t>117034</t>
  </si>
  <si>
    <t>117035</t>
  </si>
  <si>
    <t>22.08.2022 - 26.08.2022</t>
  </si>
  <si>
    <t>117036</t>
  </si>
  <si>
    <t>117037</t>
  </si>
  <si>
    <t>29.08.2022 - 31.08.2022</t>
  </si>
  <si>
    <t>117038</t>
  </si>
  <si>
    <t>117041</t>
  </si>
  <si>
    <t>117042</t>
  </si>
  <si>
    <t>117043</t>
  </si>
  <si>
    <t>117044</t>
  </si>
  <si>
    <t>117101</t>
  </si>
  <si>
    <t>117102</t>
  </si>
  <si>
    <t>117103</t>
  </si>
  <si>
    <t>117801</t>
  </si>
  <si>
    <t>117803</t>
  </si>
  <si>
    <t>117804</t>
  </si>
  <si>
    <t>117501</t>
  </si>
  <si>
    <t>08.07.2022 - 17.07.2022</t>
  </si>
  <si>
    <t>117502</t>
  </si>
  <si>
    <t>16.07.2022 - 23.07.2022</t>
  </si>
  <si>
    <t>117503</t>
  </si>
  <si>
    <t>117504</t>
  </si>
  <si>
    <t>16.07.2022 - 30.07.2022</t>
  </si>
  <si>
    <t>117505</t>
  </si>
  <si>
    <t>117506</t>
  </si>
  <si>
    <t>07.08.2022 - 17.08.2022</t>
  </si>
  <si>
    <t>117507</t>
  </si>
  <si>
    <t>13.08.2022 - 18.08.2022</t>
  </si>
  <si>
    <t>117508</t>
  </si>
  <si>
    <t>09.07.2022 - 16.07.2022</t>
  </si>
  <si>
    <t>117601</t>
  </si>
  <si>
    <t>06.03.2022 - 13.03.2022</t>
  </si>
  <si>
    <t>117602</t>
  </si>
  <si>
    <t>Ledové království na lyžích 2022</t>
  </si>
  <si>
    <t xml:space="preserve">PT Sportovně zážitkový </t>
  </si>
  <si>
    <t>PT Cesta kolem světa</t>
  </si>
  <si>
    <t>PT pro nejmenší 1</t>
  </si>
  <si>
    <t>PT pro nejmenší</t>
  </si>
  <si>
    <t>PT Animované pohádky</t>
  </si>
  <si>
    <t>PT Zvídavci</t>
  </si>
  <si>
    <t>PT Sportovně zážitkový 2</t>
  </si>
  <si>
    <t>PT Tenis 1</t>
  </si>
  <si>
    <t xml:space="preserve">PT taneční </t>
  </si>
  <si>
    <t>PT Prázdninová školička 1</t>
  </si>
  <si>
    <t>PT Pestrý mix</t>
  </si>
  <si>
    <t>PT Sportovně zážitkový 3</t>
  </si>
  <si>
    <t>PT Tenis 2</t>
  </si>
  <si>
    <t>PT pro nejmenší 3</t>
  </si>
  <si>
    <t>PT MINI Master Chef</t>
  </si>
  <si>
    <t>PT MIDI Master Chef</t>
  </si>
  <si>
    <t>PT Divadlem do příběhu 1</t>
  </si>
  <si>
    <t>PT Prázdninová školička 2</t>
  </si>
  <si>
    <t>PT Záhada zlaté sošky 1</t>
  </si>
  <si>
    <t>PT Olympiáda</t>
  </si>
  <si>
    <t>PT Cesta kolem Prahy</t>
  </si>
  <si>
    <t>PT Záhada zlaté sošky 2</t>
  </si>
  <si>
    <t>PT Cesta za Karlem IV.</t>
  </si>
  <si>
    <t>PT taneční s výlety</t>
  </si>
  <si>
    <t>PT Vojenská akademie</t>
  </si>
  <si>
    <t>PT Prázdninová školička 3</t>
  </si>
  <si>
    <t>PT v nepřátelském táboře</t>
  </si>
  <si>
    <t>PT za výlety a zážitky</t>
  </si>
  <si>
    <t>PT Cesta časem</t>
  </si>
  <si>
    <t>PT Zapomenutá řemesla</t>
  </si>
  <si>
    <t>PT s animací</t>
  </si>
  <si>
    <t>PT Záhada zlaté sošky 3</t>
  </si>
  <si>
    <t>PT Praha srdcem Evropy</t>
  </si>
  <si>
    <t>PT za historií Země</t>
  </si>
  <si>
    <t>PT pro malé dobrodruhy</t>
  </si>
  <si>
    <t>PT pro nejmenší 4</t>
  </si>
  <si>
    <t>PT Prázdninová školička 4</t>
  </si>
  <si>
    <t>PT Street dance style</t>
  </si>
  <si>
    <t>PT Prázdninová školička 5</t>
  </si>
  <si>
    <t>PT sportovně zážitkový</t>
  </si>
  <si>
    <t>PT Hraj a bubnuj</t>
  </si>
  <si>
    <t>PT s výlety za poznáním</t>
  </si>
  <si>
    <t>Soustř.Francie kolébka umění</t>
  </si>
  <si>
    <t>Soustředění Salsa+latino mix</t>
  </si>
  <si>
    <t>07.03.2022 - 11.03.2022</t>
  </si>
  <si>
    <t>LT Sportovní mladší</t>
  </si>
  <si>
    <t>LT Sportovní starší</t>
  </si>
  <si>
    <t>LT Stanový</t>
  </si>
  <si>
    <t>LT pro rodiny s dětmi</t>
  </si>
  <si>
    <t>LT na hradě</t>
  </si>
  <si>
    <t>LT Belly Habibi a Belly Amira</t>
  </si>
  <si>
    <t>LT Šmoulíci</t>
  </si>
  <si>
    <t>Lyžníci a prknaři na horách</t>
  </si>
  <si>
    <t>účastníků</t>
  </si>
  <si>
    <t xml:space="preserve"> kategorií</t>
  </si>
  <si>
    <t>Polytechnické hnízdo-výukový program-ZŠ Řeporyje</t>
  </si>
  <si>
    <t>Polytechnické hnízdo-výukový program-ZŠ Trávníčkova</t>
  </si>
  <si>
    <t>Polytechnické hnízdo-výukový program-ZŠ Janského</t>
  </si>
  <si>
    <t>Polytechnické hnízdo-výukový program-ZŠ Lužiny</t>
  </si>
  <si>
    <t>Polytechnické hnízdo-výukový program-ZŠ Kuncova</t>
  </si>
  <si>
    <t>Polytechnické hnízdo-výukový program-ZŠ Mohylova</t>
  </si>
  <si>
    <t>Polytechnické hnízdo-výukový program-ZŠ Mezi školami</t>
  </si>
  <si>
    <t>Polytechnické hnízdo-výukový program-ZŠ Brdičkova</t>
  </si>
  <si>
    <t>Polytechnické hnízdo-výukový program-ZŠ Bronzova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</si>
  <si>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</si>
  <si>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</si>
  <si>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</si>
  <si>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</si>
  <si>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</si>
  <si>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</si>
  <si>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</si>
  <si>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</si>
  <si>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</si>
  <si>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</si>
  <si>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děti žáci studenti</t>
  </si>
  <si>
    <t>ostatní veřejnost</t>
  </si>
  <si>
    <t>v tom o víkendu děti, žáci studenti</t>
  </si>
  <si>
    <t>v tom o víkendu ostatní veřejnost</t>
  </si>
  <si>
    <t>osvětová činnost pro veřejnost</t>
  </si>
  <si>
    <t>Zastávka volný čas</t>
  </si>
  <si>
    <t>Domeček s příchutí Western</t>
  </si>
  <si>
    <t>Soustřředění DPS Stodůláček</t>
  </si>
  <si>
    <t>Keramická sobota</t>
  </si>
  <si>
    <t>Rodina v akci Věda Z Astrobus</t>
  </si>
  <si>
    <t>Rodina v akci Věda Z Astrobus starší</t>
  </si>
  <si>
    <t>Rodina v akci Bodystiling</t>
  </si>
  <si>
    <t>Krajská přehlídka školních pěvěckých sborů</t>
  </si>
  <si>
    <t>Aromaterapie u dětí</t>
  </si>
  <si>
    <t>Masáže u dětí</t>
  </si>
  <si>
    <t>Keramické dopoledne</t>
  </si>
  <si>
    <t>Sobotní joga</t>
  </si>
  <si>
    <t>Rodina v akci Věda Z Legorobotika</t>
  </si>
  <si>
    <t>Koncert k 10 let DPS Stodůláček</t>
  </si>
  <si>
    <t>Koncert hudebního odd.on-line</t>
  </si>
  <si>
    <t>Čertovské odpoledne on-line</t>
  </si>
  <si>
    <t>Rodina v akci Legorobotika</t>
  </si>
  <si>
    <t>Rodina v akci Land ART</t>
  </si>
  <si>
    <t>Rodina v akci Keramické masky</t>
  </si>
  <si>
    <t>Rodina v akci Vyrábíme v technické dílně</t>
  </si>
  <si>
    <t>Rodina v akci Vyrábíme benátské masky</t>
  </si>
  <si>
    <t>Rodina v akci Deskohraní</t>
  </si>
  <si>
    <t>Rodina v akciVěda Z Vlčí rodina</t>
  </si>
  <si>
    <t>Příběhy našich sousedů</t>
  </si>
  <si>
    <t>Recyklace v OC Lužiny</t>
  </si>
  <si>
    <t>Zpíváme po UNICEF</t>
  </si>
  <si>
    <t>Rodina v akci Co víte o zimním spánku</t>
  </si>
  <si>
    <t xml:space="preserve">Rodina v akci Nové vědomosti </t>
  </si>
  <si>
    <t>Rodina v akci Propojení hemisfér</t>
  </si>
  <si>
    <t>Rodina v akci Když mozek řídí pohyb bosu</t>
  </si>
  <si>
    <t>Rodina v akci Když mozek řídí pohyb pánev</t>
  </si>
  <si>
    <t>Rodina v akci Legobádání</t>
  </si>
  <si>
    <t>Rodina v akci Keramika Duté hlavy I.</t>
  </si>
  <si>
    <t>Rodina v akci Hravá mozkoherna</t>
  </si>
  <si>
    <t>Rodina v akci Pravá a levá hemisféra I.</t>
  </si>
  <si>
    <t>Rodina v akci  Pravá a levá hemisféra I.</t>
  </si>
  <si>
    <t>Krajská přehlídka dětských pěvěckých sborů</t>
  </si>
  <si>
    <t>Rodina v akci Obličejová joga a protažení</t>
  </si>
  <si>
    <t xml:space="preserve">Rodina v akci Cvičení pro zdravá záda </t>
  </si>
  <si>
    <t>Rodina v akci Keramika zahrádka dopo</t>
  </si>
  <si>
    <t>Rodina v akci Keramika zahrádka odpo</t>
  </si>
  <si>
    <t>Rodina v akci Deskohraní říše fantazie</t>
  </si>
  <si>
    <t>Rodina v akci Věda Z Rodinné bádání</t>
  </si>
  <si>
    <t>Rodina v akci Kumihimo disk</t>
  </si>
  <si>
    <t>Rodina v akci Malování na deštníky</t>
  </si>
  <si>
    <t>Rodina v akci in line bruslení pro zač.</t>
  </si>
  <si>
    <t>Rodina v akci in line bruslení pro pokr.</t>
  </si>
  <si>
    <t>Puberta-jak k ní přistupovat přednáška</t>
  </si>
  <si>
    <t>Doremifa</t>
  </si>
  <si>
    <t xml:space="preserve">Den Země </t>
  </si>
  <si>
    <t>Závěrečná přehlídka tanečních a sport. kr.</t>
  </si>
  <si>
    <t>Mistrovství Čech - Belly Amira</t>
  </si>
  <si>
    <t>M Cup</t>
  </si>
  <si>
    <t>Atletika SPV Praha</t>
  </si>
  <si>
    <t>Rodinné sportovní hry</t>
  </si>
  <si>
    <t>Rodina v akci Brek dance</t>
  </si>
  <si>
    <t>Rodina v akci in line bruslení pro zač. děti</t>
  </si>
  <si>
    <t>Rodina v akci in line bruslení pro MP děti</t>
  </si>
  <si>
    <t>Rodina v akci in line bruslení pro dospělé</t>
  </si>
  <si>
    <t>Rodina v akci Věda Z Akademie</t>
  </si>
  <si>
    <t xml:space="preserve">Orient Dance </t>
  </si>
  <si>
    <t>Schow DATJ vystoupení dosp. Belly Habibi</t>
  </si>
  <si>
    <t>Seminář Sourozenecké vztahy</t>
  </si>
  <si>
    <t>Den dětí Vypich</t>
  </si>
  <si>
    <t>Mistrovství ČR - Belly Amira</t>
  </si>
  <si>
    <t>Mistrovství ČR - Belly Habibi</t>
  </si>
  <si>
    <t>Vernisáž výstavy Mapy pocitů</t>
  </si>
  <si>
    <t>Den dětí 100důlecké Safari</t>
  </si>
  <si>
    <t>Bellytery soutěž</t>
  </si>
  <si>
    <t>Hvězda orientu BH soutěž</t>
  </si>
  <si>
    <t>Hvězda orientu BA soutěž</t>
  </si>
  <si>
    <t>Letní koncer pěveckých kroužků</t>
  </si>
  <si>
    <t>Letní orientální show</t>
  </si>
  <si>
    <t xml:space="preserve">Street festival </t>
  </si>
  <si>
    <t>CELKEM_počet účastníků příležitostných akcí a osvětové činnosti za školní rok 2020/2021</t>
  </si>
  <si>
    <t>KURZY_KLUBY (realizace 1x za měsíc)</t>
  </si>
  <si>
    <t>ZŠ Kuncova</t>
  </si>
  <si>
    <t>FZŠ Trávníčkova</t>
  </si>
  <si>
    <t>FZŠ Mezi Školami</t>
  </si>
  <si>
    <t>x</t>
  </si>
  <si>
    <t>březen</t>
  </si>
  <si>
    <t>duben</t>
  </si>
  <si>
    <t>květen</t>
  </si>
  <si>
    <t>červen</t>
  </si>
  <si>
    <t>červenec</t>
  </si>
  <si>
    <t>srpen</t>
  </si>
  <si>
    <t xml:space="preserve">REALIZOVANÉ AKCE, WORKSHOPY, DÍLNY, SOUŤEŽE </t>
  </si>
  <si>
    <t>měsíc realizace</t>
  </si>
  <si>
    <t>ZŠ Janského</t>
  </si>
  <si>
    <t>4</t>
  </si>
  <si>
    <t>80</t>
  </si>
  <si>
    <t>2</t>
  </si>
  <si>
    <t>REALIZOVANÉ ADAPTAČNÍ SKUPNY_NÁVAŠTĚVNOST A POČET ADAPTAČNÍCH SKUPIN</t>
  </si>
  <si>
    <t>Návštěvnost</t>
  </si>
  <si>
    <t>20</t>
  </si>
  <si>
    <t>10</t>
  </si>
  <si>
    <t>8</t>
  </si>
  <si>
    <t>16</t>
  </si>
  <si>
    <t>40</t>
  </si>
  <si>
    <t>48</t>
  </si>
  <si>
    <t>6</t>
  </si>
  <si>
    <t>12</t>
  </si>
  <si>
    <t>72</t>
  </si>
  <si>
    <t>počet AS školy</t>
  </si>
  <si>
    <t>208 adaptačních skupin</t>
  </si>
  <si>
    <t>počet celkem</t>
  </si>
  <si>
    <t>návštěvnost vyjádřena osobodny podle místa realizace*</t>
  </si>
  <si>
    <t>počet adaptačních skupin (AS) podle místa realizace**</t>
  </si>
  <si>
    <t>**1AS=4 hodiny/den</t>
  </si>
  <si>
    <t>13 002 osobodnů</t>
  </si>
  <si>
    <t>osobodny celkem</t>
  </si>
  <si>
    <t>osobodny školy</t>
  </si>
  <si>
    <t>počet AS</t>
  </si>
  <si>
    <t>*osoboden=1 účastník x počet dnů přítomnosti na programu v rámci jednoho měsíce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</si>
</sst>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2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name val="Arial"/>
      <family val="2"/>
      <charset val="238"/>
    </font>
    <font>
      <sz val="11"/>
      <color rgb="FF000000"/>
      <name val="Calibri"/>
      <family val="2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BE5F1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D3D3D3"/>
      </bottom>
      <diagonal/>
    </border>
  </borders>
  <cellStyleXfs count="2">
    <xf numFmtId="0" fontId="0" fillId="0" borderId="0"/>
    <xf numFmtId="0" fontId="14" fillId="0" borderId="0" applyBorder="0"/>
  </cellStyleXfs>
  <cellXfs count="150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64" fontId="3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left"/>
    </xf>
    <xf numFmtId="164" fontId="2" fillId="0" borderId="1" xfId="0" applyNumberFormat="1" applyFont="1" applyFill="1" applyBorder="1" applyAlignment="1" applyProtection="1">
      <alignment horizontal="right" vertical="center"/>
    </xf>
    <xf numFmtId="0" fontId="0" fillId="0" borderId="0" xfId="0" applyBorder="1"/>
    <xf numFmtId="164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vertical="center"/>
    </xf>
    <xf numFmtId="3" fontId="0" fillId="0" borderId="0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9" fontId="0" fillId="0" borderId="0" xfId="0" applyNumberFormat="1"/>
    <xf numFmtId="9" fontId="0" fillId="0" borderId="0" xfId="0" applyNumberFormat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left"/>
    </xf>
    <xf numFmtId="0" fontId="0" fillId="0" borderId="0" xfId="0" applyBorder="1" applyAlignment="1">
      <alignment horizontal="center" vertical="center"/>
    </xf>
    <xf numFmtId="14" fontId="2" fillId="0" borderId="0" xfId="0" applyNumberFormat="1" applyFont="1" applyFill="1" applyBorder="1" applyAlignment="1" applyProtection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9" fillId="2" borderId="1" xfId="0" applyFont="1" applyFill="1" applyBorder="1"/>
    <xf numFmtId="0" fontId="9" fillId="0" borderId="1" xfId="0" applyFont="1" applyBorder="1"/>
    <xf numFmtId="0" fontId="11" fillId="0" borderId="0" xfId="0" applyFont="1" applyBorder="1"/>
    <xf numFmtId="0" fontId="7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/>
    <xf numFmtId="0" fontId="2" fillId="0" borderId="1" xfId="0" applyFont="1" applyBorder="1" applyAlignment="1">
      <alignment horizontal="right" vertical="center"/>
    </xf>
    <xf numFmtId="0" fontId="13" fillId="0" borderId="1" xfId="0" applyFont="1" applyBorder="1"/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Font="1" applyBorder="1" applyAlignment="1">
      <alignment horizont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164" fontId="0" fillId="0" borderId="0" xfId="0" applyNumberFormat="1"/>
    <xf numFmtId="0" fontId="12" fillId="3" borderId="1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5" fillId="0" borderId="0" xfId="0" applyFont="1"/>
    <xf numFmtId="0" fontId="9" fillId="3" borderId="1" xfId="0" applyFont="1" applyFill="1" applyBorder="1"/>
    <xf numFmtId="0" fontId="13" fillId="3" borderId="1" xfId="0" applyFont="1" applyFill="1" applyBorder="1"/>
    <xf numFmtId="0" fontId="2" fillId="0" borderId="1" xfId="0" applyNumberFormat="1" applyFont="1" applyFill="1" applyBorder="1" applyAlignment="1" applyProtection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17" fillId="0" borderId="1" xfId="1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17" fillId="0" borderId="2" xfId="1" applyNumberFormat="1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16" fillId="4" borderId="16" xfId="0" applyFont="1" applyFill="1" applyBorder="1" applyAlignment="1">
      <alignment horizontal="left" vertical="center"/>
    </xf>
    <xf numFmtId="0" fontId="16" fillId="4" borderId="3" xfId="0" applyFont="1" applyFill="1" applyBorder="1" applyAlignment="1">
      <alignment horizontal="left" vertical="center"/>
    </xf>
    <xf numFmtId="0" fontId="16" fillId="4" borderId="5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7" fillId="0" borderId="1" xfId="1" applyNumberFormat="1" applyFont="1" applyFill="1" applyBorder="1" applyAlignment="1" applyProtection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vertical="center"/>
    </xf>
    <xf numFmtId="0" fontId="18" fillId="2" borderId="1" xfId="0" applyFont="1" applyFill="1" applyBorder="1" applyAlignment="1">
      <alignment vertical="center"/>
    </xf>
    <xf numFmtId="49" fontId="0" fillId="0" borderId="1" xfId="0" applyNumberFormat="1" applyFont="1" applyBorder="1" applyAlignment="1">
      <alignment horizontal="right" vertical="center"/>
    </xf>
    <xf numFmtId="49" fontId="18" fillId="0" borderId="1" xfId="0" applyNumberFormat="1" applyFont="1" applyBorder="1" applyAlignment="1">
      <alignment horizontal="right" vertical="center"/>
    </xf>
    <xf numFmtId="0" fontId="18" fillId="0" borderId="0" xfId="0" applyFont="1" applyFill="1" applyBorder="1" applyAlignment="1">
      <alignment vertical="center"/>
    </xf>
    <xf numFmtId="49" fontId="0" fillId="0" borderId="0" xfId="0" applyNumberFormat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/>
    <xf numFmtId="0" fontId="0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left" vertical="center" wrapText="1"/>
    </xf>
    <xf numFmtId="49" fontId="18" fillId="3" borderId="1" xfId="0" applyNumberFormat="1" applyFont="1" applyFill="1" applyBorder="1" applyAlignment="1">
      <alignment horizontal="right" vertical="center"/>
    </xf>
    <xf numFmtId="0" fontId="18" fillId="3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left"/>
    </xf>
    <xf numFmtId="0" fontId="10" fillId="2" borderId="7" xfId="0" applyFont="1" applyFill="1" applyBorder="1" applyAlignment="1">
      <alignment horizontal="left"/>
    </xf>
    <xf numFmtId="0" fontId="10" fillId="2" borderId="8" xfId="0" applyFont="1" applyFill="1" applyBorder="1" applyAlignment="1">
      <alignment horizontal="left"/>
    </xf>
    <xf numFmtId="0" fontId="10" fillId="2" borderId="2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/>
    </xf>
    <xf numFmtId="0" fontId="10" fillId="3" borderId="7" xfId="0" applyFont="1" applyFill="1" applyBorder="1" applyAlignment="1">
      <alignment horizontal="left"/>
    </xf>
    <xf numFmtId="0" fontId="10" fillId="3" borderId="8" xfId="0" applyFont="1" applyFill="1" applyBorder="1" applyAlignment="1">
      <alignment horizontal="left"/>
    </xf>
    <xf numFmtId="0" fontId="10" fillId="3" borderId="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0" fillId="2" borderId="1" xfId="0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/>
    </xf>
    <xf numFmtId="0" fontId="18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</cellXfs>
  <cellStyles count="2">
    <cellStyle name="Normální" xfId="0" builtinId="0"/>
    <cellStyle name="Normální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8713B-5438-44AC-8EE4-8CED8EFD7A33}">
  <dimension ref="A1:F10"/>
  <sheetViews>
    <sheetView view="pageLayout" zoomScaleNormal="100" workbookViewId="0"/>
  </sheetViews>
  <sheetFormatPr defaultColWidth="8.88671875" defaultRowHeight="14.4" x14ac:dyDescent="0.3"/>
  <cols>
    <col min="1" max="1" width="10" customWidth="1"/>
    <col min="2" max="2" width="37.44140625" customWidth="1"/>
    <col min="3" max="6" width="10" customWidth="1"/>
  </cols>
  <sheetData>
    <row r="1" spans="1:6" ht="19.95" customHeight="1" x14ac:dyDescent="0.3"/>
    <row r="2" spans="1:6" s="27" customFormat="1" ht="19.95" customHeight="1" x14ac:dyDescent="0.3">
      <c r="A2" s="27" t="s">
        <v>116</v>
      </c>
    </row>
    <row r="3" spans="1:6" ht="19.95" customHeight="1" x14ac:dyDescent="0.3"/>
    <row r="4" spans="1:6" ht="39.6" x14ac:dyDescent="0.3">
      <c r="A4" s="6" t="s">
        <v>2</v>
      </c>
      <c r="B4" s="7" t="s">
        <v>104</v>
      </c>
      <c r="C4" s="6" t="s">
        <v>103</v>
      </c>
      <c r="D4" s="6" t="s">
        <v>118</v>
      </c>
      <c r="E4" s="6" t="s">
        <v>119</v>
      </c>
      <c r="F4" s="6" t="s">
        <v>120</v>
      </c>
    </row>
    <row r="5" spans="1:6" ht="63" customHeight="1" x14ac:dyDescent="0.3">
      <c r="A5" s="5" t="s">
        <v>94</v>
      </c>
      <c r="B5" s="9" t="s">
        <v>105</v>
      </c>
      <c r="C5" s="8">
        <v>1274</v>
      </c>
      <c r="D5" s="8">
        <v>1228</v>
      </c>
      <c r="E5" s="8">
        <v>1271</v>
      </c>
      <c r="F5" s="8">
        <v>1214</v>
      </c>
    </row>
    <row r="6" spans="1:6" ht="58.2" customHeight="1" x14ac:dyDescent="0.3">
      <c r="A6" s="5" t="s">
        <v>95</v>
      </c>
      <c r="B6" s="26" t="s">
        <v>114</v>
      </c>
      <c r="C6" s="8">
        <f>711+24</f>
        <v>735</v>
      </c>
      <c r="D6" s="8">
        <v>714</v>
      </c>
      <c r="E6" s="8">
        <v>725</v>
      </c>
      <c r="F6" s="8">
        <v>717</v>
      </c>
    </row>
    <row r="7" spans="1:6" ht="55.2" customHeight="1" x14ac:dyDescent="0.3">
      <c r="A7" s="11" t="s">
        <v>96</v>
      </c>
      <c r="B7" s="25" t="s">
        <v>115</v>
      </c>
      <c r="C7" s="8">
        <v>316</v>
      </c>
      <c r="D7" s="8">
        <v>321</v>
      </c>
      <c r="E7" s="8">
        <v>318</v>
      </c>
      <c r="F7" s="8">
        <v>328</v>
      </c>
    </row>
    <row r="8" spans="1:6" ht="58.2" customHeight="1" x14ac:dyDescent="0.3">
      <c r="A8" s="110" t="s">
        <v>117</v>
      </c>
      <c r="B8" s="110"/>
      <c r="C8" s="10">
        <f>SUM(C5:C7)</f>
        <v>2325</v>
      </c>
      <c r="D8" s="8">
        <f>SUM(D5:D7)</f>
        <v>2263</v>
      </c>
      <c r="E8" s="8">
        <f>SUM(E5:E7)</f>
        <v>2314</v>
      </c>
      <c r="F8" s="8">
        <f>SUM(F5:F7)</f>
        <v>2259</v>
      </c>
    </row>
    <row r="10" spans="1:6" x14ac:dyDescent="0.3">
      <c r="C10" s="23"/>
    </row>
  </sheetData>
  <mergeCells count="1">
    <mergeCell ref="A8:B8"/>
  </mergeCells>
  <pageMargins left="0.9055118110236221" right="0.31496062992125984" top="0.74803149606299213" bottom="0.74803149606299213" header="0.31496062992125984" footer="0.31496062992125984"/>
  <pageSetup paperSize="9" orientation="portrait" r:id="rId1"/>
  <headerFooter>
    <oddHeader>&amp;R&amp;"Arial,Obyčejné"&amp;10Dům dětí a mládeže Stodůlky_pravidelné zájmové vzdělávání  
příloha č.1_kroužky a kurzy_ 2021/2022_vývoj od 1.9.2021.2020 do 30.6.2022</oddHeader>
    <oddFooter>&amp;L&amp;G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A1BE1-CF96-4BCF-A99F-0FCEF83F34D6}">
  <dimension ref="A1:I540"/>
  <sheetViews>
    <sheetView view="pageLayout" topLeftCell="A90" zoomScaleNormal="100" workbookViewId="0">
      <selection activeCell="J6" sqref="J6"/>
    </sheetView>
  </sheetViews>
  <sheetFormatPr defaultColWidth="8.88671875" defaultRowHeight="14.4" x14ac:dyDescent="0.3"/>
  <cols>
    <col min="1" max="2" width="10" customWidth="1"/>
    <col min="3" max="3" width="12.88671875" customWidth="1"/>
    <col min="4" max="4" width="12.5546875" customWidth="1"/>
    <col min="5" max="5" width="2.109375" customWidth="1"/>
    <col min="6" max="9" width="10" customWidth="1"/>
  </cols>
  <sheetData>
    <row r="1" spans="1:9" ht="19.95" customHeight="1" x14ac:dyDescent="0.3"/>
    <row r="2" spans="1:9" ht="19.95" customHeight="1" x14ac:dyDescent="0.3">
      <c r="A2" s="28" t="s">
        <v>113</v>
      </c>
    </row>
    <row r="3" spans="1:9" ht="19.95" customHeight="1" x14ac:dyDescent="0.3"/>
    <row r="4" spans="1:9" ht="39.6" x14ac:dyDescent="0.3">
      <c r="A4" s="6" t="s">
        <v>2</v>
      </c>
      <c r="B4" s="6" t="s">
        <v>0</v>
      </c>
      <c r="C4" s="112" t="s">
        <v>1</v>
      </c>
      <c r="D4" s="112"/>
      <c r="E4" s="112"/>
      <c r="F4" s="6" t="s">
        <v>103</v>
      </c>
      <c r="G4" s="6" t="s">
        <v>118</v>
      </c>
      <c r="H4" s="6" t="s">
        <v>119</v>
      </c>
      <c r="I4" s="6" t="s">
        <v>120</v>
      </c>
    </row>
    <row r="5" spans="1:9" x14ac:dyDescent="0.3">
      <c r="A5" s="3" t="s">
        <v>94</v>
      </c>
      <c r="B5" s="43">
        <v>110202</v>
      </c>
      <c r="C5" s="44" t="s">
        <v>205</v>
      </c>
      <c r="D5" s="45"/>
      <c r="E5" s="46"/>
      <c r="F5" s="47">
        <v>15</v>
      </c>
      <c r="G5" s="47">
        <v>9</v>
      </c>
      <c r="H5" s="47">
        <v>13</v>
      </c>
      <c r="I5" s="47">
        <v>12</v>
      </c>
    </row>
    <row r="6" spans="1:9" x14ac:dyDescent="0.3">
      <c r="A6" s="3" t="s">
        <v>95</v>
      </c>
      <c r="B6" s="43">
        <v>114001</v>
      </c>
      <c r="C6" s="44" t="s">
        <v>206</v>
      </c>
      <c r="D6" s="45"/>
      <c r="E6" s="46"/>
      <c r="F6" s="47">
        <v>13</v>
      </c>
      <c r="G6" s="47">
        <v>15</v>
      </c>
      <c r="H6" s="47">
        <v>13</v>
      </c>
      <c r="I6" s="47">
        <v>13</v>
      </c>
    </row>
    <row r="7" spans="1:9" x14ac:dyDescent="0.3">
      <c r="A7" s="3" t="s">
        <v>96</v>
      </c>
      <c r="B7" s="43">
        <v>114003</v>
      </c>
      <c r="C7" s="44" t="s">
        <v>207</v>
      </c>
      <c r="D7" s="45"/>
      <c r="E7" s="46"/>
      <c r="F7" s="47">
        <v>13</v>
      </c>
      <c r="G7" s="47">
        <v>17</v>
      </c>
      <c r="H7" s="47">
        <v>15</v>
      </c>
      <c r="I7" s="47">
        <v>13</v>
      </c>
    </row>
    <row r="8" spans="1:9" x14ac:dyDescent="0.3">
      <c r="A8" s="3" t="s">
        <v>97</v>
      </c>
      <c r="B8" s="43">
        <v>114004</v>
      </c>
      <c r="C8" s="44" t="s">
        <v>207</v>
      </c>
      <c r="D8" s="45"/>
      <c r="E8" s="46"/>
      <c r="F8" s="47">
        <v>13</v>
      </c>
      <c r="G8" s="47">
        <v>8</v>
      </c>
      <c r="H8" s="47">
        <v>13</v>
      </c>
      <c r="I8" s="47">
        <v>12</v>
      </c>
    </row>
    <row r="9" spans="1:9" x14ac:dyDescent="0.3">
      <c r="A9" s="3" t="s">
        <v>98</v>
      </c>
      <c r="B9" s="43">
        <v>114005</v>
      </c>
      <c r="C9" s="44" t="s">
        <v>208</v>
      </c>
      <c r="D9" s="45"/>
      <c r="E9" s="46"/>
      <c r="F9" s="47">
        <v>13</v>
      </c>
      <c r="G9" s="47">
        <v>13</v>
      </c>
      <c r="H9" s="47">
        <v>15</v>
      </c>
      <c r="I9" s="47">
        <v>15</v>
      </c>
    </row>
    <row r="10" spans="1:9" x14ac:dyDescent="0.3">
      <c r="A10" s="3" t="s">
        <v>99</v>
      </c>
      <c r="B10" s="43">
        <v>114006</v>
      </c>
      <c r="C10" s="44" t="s">
        <v>209</v>
      </c>
      <c r="D10" s="45"/>
      <c r="E10" s="46"/>
      <c r="F10" s="47">
        <v>13</v>
      </c>
      <c r="G10" s="47">
        <v>10</v>
      </c>
      <c r="H10" s="47">
        <v>14</v>
      </c>
      <c r="I10" s="47">
        <v>15</v>
      </c>
    </row>
    <row r="11" spans="1:9" x14ac:dyDescent="0.3">
      <c r="A11" s="3" t="s">
        <v>100</v>
      </c>
      <c r="B11" s="43">
        <v>114007</v>
      </c>
      <c r="C11" s="44" t="s">
        <v>210</v>
      </c>
      <c r="D11" s="45"/>
      <c r="E11" s="46"/>
      <c r="F11" s="47">
        <v>15</v>
      </c>
      <c r="G11" s="47">
        <v>16</v>
      </c>
      <c r="H11" s="47">
        <v>16</v>
      </c>
      <c r="I11" s="47">
        <v>16</v>
      </c>
    </row>
    <row r="12" spans="1:9" x14ac:dyDescent="0.3">
      <c r="A12" s="3" t="s">
        <v>101</v>
      </c>
      <c r="B12" s="43">
        <v>114008</v>
      </c>
      <c r="C12" s="44" t="s">
        <v>211</v>
      </c>
      <c r="D12" s="45"/>
      <c r="E12" s="46"/>
      <c r="F12" s="47">
        <v>15</v>
      </c>
      <c r="G12" s="47">
        <v>11</v>
      </c>
      <c r="H12" s="47">
        <v>9</v>
      </c>
      <c r="I12" s="47">
        <v>9</v>
      </c>
    </row>
    <row r="13" spans="1:9" x14ac:dyDescent="0.3">
      <c r="A13" s="3" t="s">
        <v>102</v>
      </c>
      <c r="B13" s="43">
        <v>114009</v>
      </c>
      <c r="C13" s="44" t="s">
        <v>212</v>
      </c>
      <c r="D13" s="45"/>
      <c r="E13" s="46"/>
      <c r="F13" s="47">
        <v>14</v>
      </c>
      <c r="G13" s="47">
        <v>12</v>
      </c>
      <c r="H13" s="47">
        <v>12</v>
      </c>
      <c r="I13" s="47">
        <v>11</v>
      </c>
    </row>
    <row r="14" spans="1:9" x14ac:dyDescent="0.3">
      <c r="A14" s="3" t="s">
        <v>3</v>
      </c>
      <c r="B14" s="43">
        <v>114010</v>
      </c>
      <c r="C14" s="44" t="s">
        <v>213</v>
      </c>
      <c r="D14" s="45"/>
      <c r="E14" s="46"/>
      <c r="F14" s="47">
        <v>14</v>
      </c>
      <c r="G14" s="47">
        <v>11</v>
      </c>
      <c r="H14" s="47">
        <v>8</v>
      </c>
      <c r="I14" s="47">
        <v>7</v>
      </c>
    </row>
    <row r="15" spans="1:9" x14ac:dyDescent="0.3">
      <c r="A15" s="3" t="s">
        <v>4</v>
      </c>
      <c r="B15" s="43">
        <v>114011</v>
      </c>
      <c r="C15" s="44" t="s">
        <v>214</v>
      </c>
      <c r="D15" s="45"/>
      <c r="E15" s="46"/>
      <c r="F15" s="47">
        <v>13</v>
      </c>
      <c r="G15" s="47">
        <v>15</v>
      </c>
      <c r="H15" s="47">
        <v>16</v>
      </c>
      <c r="I15" s="47">
        <v>14</v>
      </c>
    </row>
    <row r="16" spans="1:9" x14ac:dyDescent="0.3">
      <c r="A16" s="3" t="s">
        <v>5</v>
      </c>
      <c r="B16" s="43">
        <v>114013</v>
      </c>
      <c r="C16" s="44" t="s">
        <v>215</v>
      </c>
      <c r="D16" s="45"/>
      <c r="E16" s="46"/>
      <c r="F16" s="47">
        <v>12</v>
      </c>
      <c r="G16" s="47">
        <v>9</v>
      </c>
      <c r="H16" s="47">
        <v>12</v>
      </c>
      <c r="I16" s="47">
        <v>11</v>
      </c>
    </row>
    <row r="17" spans="1:9" x14ac:dyDescent="0.3">
      <c r="A17" s="3" t="s">
        <v>6</v>
      </c>
      <c r="B17" s="43">
        <v>114014</v>
      </c>
      <c r="C17" s="44" t="s">
        <v>216</v>
      </c>
      <c r="D17" s="45"/>
      <c r="E17" s="46"/>
      <c r="F17" s="47">
        <v>12</v>
      </c>
      <c r="G17" s="47">
        <v>8</v>
      </c>
      <c r="H17" s="47">
        <v>9</v>
      </c>
      <c r="I17" s="47">
        <v>9</v>
      </c>
    </row>
    <row r="18" spans="1:9" x14ac:dyDescent="0.3">
      <c r="A18" s="3" t="s">
        <v>7</v>
      </c>
      <c r="B18" s="43">
        <v>114015</v>
      </c>
      <c r="C18" s="44" t="s">
        <v>217</v>
      </c>
      <c r="D18" s="45"/>
      <c r="E18" s="46"/>
      <c r="F18" s="47">
        <v>14</v>
      </c>
      <c r="G18" s="47">
        <v>12</v>
      </c>
      <c r="H18" s="47">
        <v>14</v>
      </c>
      <c r="I18" s="47">
        <v>12</v>
      </c>
    </row>
    <row r="19" spans="1:9" x14ac:dyDescent="0.3">
      <c r="A19" s="3" t="s">
        <v>8</v>
      </c>
      <c r="B19" s="43">
        <v>114016</v>
      </c>
      <c r="C19" s="44" t="s">
        <v>218</v>
      </c>
      <c r="D19" s="45"/>
      <c r="E19" s="46"/>
      <c r="F19" s="47">
        <v>13</v>
      </c>
      <c r="G19" s="47">
        <v>12</v>
      </c>
      <c r="H19" s="47">
        <v>15</v>
      </c>
      <c r="I19" s="47">
        <v>14</v>
      </c>
    </row>
    <row r="20" spans="1:9" x14ac:dyDescent="0.3">
      <c r="A20" s="3" t="s">
        <v>9</v>
      </c>
      <c r="B20" s="43">
        <v>114017</v>
      </c>
      <c r="C20" s="44" t="s">
        <v>214</v>
      </c>
      <c r="D20" s="45"/>
      <c r="E20" s="46"/>
      <c r="F20" s="47">
        <v>13</v>
      </c>
      <c r="G20" s="47">
        <v>10</v>
      </c>
      <c r="H20" s="47">
        <v>8</v>
      </c>
      <c r="I20" s="47">
        <v>8</v>
      </c>
    </row>
    <row r="21" spans="1:9" x14ac:dyDescent="0.3">
      <c r="A21" s="3" t="s">
        <v>10</v>
      </c>
      <c r="B21" s="43">
        <v>114018</v>
      </c>
      <c r="C21" s="44" t="s">
        <v>207</v>
      </c>
      <c r="D21" s="45"/>
      <c r="E21" s="46"/>
      <c r="F21" s="47">
        <v>15</v>
      </c>
      <c r="G21" s="47">
        <v>9</v>
      </c>
      <c r="H21" s="47">
        <v>14</v>
      </c>
      <c r="I21" s="47">
        <v>12</v>
      </c>
    </row>
    <row r="22" spans="1:9" x14ac:dyDescent="0.3">
      <c r="A22" s="3" t="s">
        <v>11</v>
      </c>
      <c r="B22" s="43">
        <v>114101</v>
      </c>
      <c r="C22" s="44" t="s">
        <v>219</v>
      </c>
      <c r="D22" s="45"/>
      <c r="E22" s="46"/>
      <c r="F22" s="47">
        <v>12</v>
      </c>
      <c r="G22" s="47">
        <v>15</v>
      </c>
      <c r="H22" s="47">
        <v>15</v>
      </c>
      <c r="I22" s="47">
        <v>14</v>
      </c>
    </row>
    <row r="23" spans="1:9" x14ac:dyDescent="0.3">
      <c r="A23" s="3" t="s">
        <v>12</v>
      </c>
      <c r="B23" s="43">
        <v>114103</v>
      </c>
      <c r="C23" s="44" t="s">
        <v>220</v>
      </c>
      <c r="D23" s="45"/>
      <c r="E23" s="46"/>
      <c r="F23" s="47">
        <v>6</v>
      </c>
      <c r="G23" s="47">
        <v>14</v>
      </c>
      <c r="H23" s="47">
        <v>18</v>
      </c>
      <c r="I23" s="47">
        <v>9</v>
      </c>
    </row>
    <row r="24" spans="1:9" x14ac:dyDescent="0.3">
      <c r="A24" s="3" t="s">
        <v>13</v>
      </c>
      <c r="B24" s="43">
        <v>114105</v>
      </c>
      <c r="C24" s="44" t="s">
        <v>221</v>
      </c>
      <c r="D24" s="45"/>
      <c r="E24" s="46"/>
      <c r="F24" s="47">
        <v>6</v>
      </c>
      <c r="G24" s="47">
        <v>7</v>
      </c>
      <c r="H24" s="47">
        <v>7</v>
      </c>
      <c r="I24" s="47">
        <v>7</v>
      </c>
    </row>
    <row r="25" spans="1:9" x14ac:dyDescent="0.3">
      <c r="A25" s="3" t="s">
        <v>14</v>
      </c>
      <c r="B25" s="43">
        <v>114106</v>
      </c>
      <c r="C25" s="44" t="s">
        <v>222</v>
      </c>
      <c r="D25" s="45"/>
      <c r="E25" s="46"/>
      <c r="F25" s="47">
        <v>10</v>
      </c>
      <c r="G25" s="47">
        <v>12</v>
      </c>
      <c r="H25" s="47">
        <v>11</v>
      </c>
      <c r="I25" s="47">
        <v>10</v>
      </c>
    </row>
    <row r="26" spans="1:9" x14ac:dyDescent="0.3">
      <c r="A26" s="3" t="s">
        <v>15</v>
      </c>
      <c r="B26" s="43">
        <v>114107</v>
      </c>
      <c r="C26" s="44" t="s">
        <v>178</v>
      </c>
      <c r="D26" s="45"/>
      <c r="E26" s="46"/>
      <c r="F26" s="47">
        <v>6</v>
      </c>
      <c r="G26" s="47">
        <v>6</v>
      </c>
      <c r="H26" s="47">
        <v>6</v>
      </c>
      <c r="I26" s="47">
        <v>6</v>
      </c>
    </row>
    <row r="27" spans="1:9" x14ac:dyDescent="0.3">
      <c r="A27" s="3" t="s">
        <v>16</v>
      </c>
      <c r="B27" s="43">
        <v>114108</v>
      </c>
      <c r="C27" s="44" t="s">
        <v>223</v>
      </c>
      <c r="D27" s="45"/>
      <c r="E27" s="46"/>
      <c r="F27" s="47">
        <v>13</v>
      </c>
      <c r="G27" s="47">
        <v>12</v>
      </c>
      <c r="H27" s="47">
        <v>12</v>
      </c>
      <c r="I27" s="47">
        <v>10</v>
      </c>
    </row>
    <row r="28" spans="1:9" x14ac:dyDescent="0.3">
      <c r="A28" s="3" t="s">
        <v>17</v>
      </c>
      <c r="B28" s="43">
        <v>114109</v>
      </c>
      <c r="C28" s="44" t="s">
        <v>224</v>
      </c>
      <c r="D28" s="45"/>
      <c r="E28" s="46"/>
      <c r="F28" s="47">
        <v>13</v>
      </c>
      <c r="G28" s="47">
        <v>14</v>
      </c>
      <c r="H28" s="47">
        <v>14</v>
      </c>
      <c r="I28" s="47">
        <v>16</v>
      </c>
    </row>
    <row r="29" spans="1:9" x14ac:dyDescent="0.3">
      <c r="A29" s="3" t="s">
        <v>18</v>
      </c>
      <c r="B29" s="43">
        <v>114110</v>
      </c>
      <c r="C29" s="44" t="s">
        <v>225</v>
      </c>
      <c r="D29" s="45"/>
      <c r="E29" s="46"/>
      <c r="F29" s="47">
        <v>8</v>
      </c>
      <c r="G29" s="47">
        <v>9</v>
      </c>
      <c r="H29" s="47">
        <v>9</v>
      </c>
      <c r="I29" s="47">
        <v>9</v>
      </c>
    </row>
    <row r="30" spans="1:9" x14ac:dyDescent="0.3">
      <c r="A30" s="3" t="s">
        <v>19</v>
      </c>
      <c r="B30" s="43">
        <v>114111</v>
      </c>
      <c r="C30" s="44" t="s">
        <v>225</v>
      </c>
      <c r="D30" s="45"/>
      <c r="E30" s="46"/>
      <c r="F30" s="47">
        <v>8</v>
      </c>
      <c r="G30" s="47">
        <v>8</v>
      </c>
      <c r="H30" s="47">
        <v>8</v>
      </c>
      <c r="I30" s="47">
        <v>8</v>
      </c>
    </row>
    <row r="31" spans="1:9" x14ac:dyDescent="0.3">
      <c r="A31" s="3" t="s">
        <v>20</v>
      </c>
      <c r="B31" s="43">
        <v>114112</v>
      </c>
      <c r="C31" s="44" t="s">
        <v>179</v>
      </c>
      <c r="D31" s="45"/>
      <c r="E31" s="46"/>
      <c r="F31" s="47">
        <v>15</v>
      </c>
      <c r="G31" s="47">
        <v>8</v>
      </c>
      <c r="H31" s="47">
        <v>8</v>
      </c>
      <c r="I31" s="47">
        <v>8</v>
      </c>
    </row>
    <row r="32" spans="1:9" x14ac:dyDescent="0.3">
      <c r="A32" s="3" t="s">
        <v>21</v>
      </c>
      <c r="B32" s="43">
        <v>114113</v>
      </c>
      <c r="C32" s="44" t="s">
        <v>180</v>
      </c>
      <c r="D32" s="45"/>
      <c r="E32" s="46"/>
      <c r="F32" s="47">
        <v>15</v>
      </c>
      <c r="G32" s="47">
        <v>13</v>
      </c>
      <c r="H32" s="47">
        <v>13</v>
      </c>
      <c r="I32" s="47">
        <v>13</v>
      </c>
    </row>
    <row r="33" spans="1:9" x14ac:dyDescent="0.3">
      <c r="A33" s="3" t="s">
        <v>22</v>
      </c>
      <c r="B33" s="43">
        <v>114201</v>
      </c>
      <c r="C33" s="44" t="s">
        <v>226</v>
      </c>
      <c r="D33" s="45"/>
      <c r="E33" s="46"/>
      <c r="F33" s="47">
        <v>13</v>
      </c>
      <c r="G33" s="47">
        <v>7</v>
      </c>
      <c r="H33" s="47">
        <v>9</v>
      </c>
      <c r="I33" s="47">
        <v>12</v>
      </c>
    </row>
    <row r="34" spans="1:9" x14ac:dyDescent="0.3">
      <c r="A34" s="3" t="s">
        <v>23</v>
      </c>
      <c r="B34" s="43">
        <v>114202</v>
      </c>
      <c r="C34" s="44" t="s">
        <v>227</v>
      </c>
      <c r="D34" s="45"/>
      <c r="E34" s="46"/>
      <c r="F34" s="47">
        <v>13</v>
      </c>
      <c r="G34" s="47">
        <v>10</v>
      </c>
      <c r="H34" s="47">
        <v>9</v>
      </c>
      <c r="I34" s="47">
        <v>7</v>
      </c>
    </row>
    <row r="35" spans="1:9" x14ac:dyDescent="0.3">
      <c r="A35" s="3" t="s">
        <v>24</v>
      </c>
      <c r="B35" s="43">
        <v>114205</v>
      </c>
      <c r="C35" s="44" t="s">
        <v>228</v>
      </c>
      <c r="D35" s="45"/>
      <c r="E35" s="46"/>
      <c r="F35" s="47">
        <v>13</v>
      </c>
      <c r="G35" s="47">
        <v>10</v>
      </c>
      <c r="H35" s="47">
        <v>7</v>
      </c>
      <c r="I35" s="47">
        <v>5</v>
      </c>
    </row>
    <row r="36" spans="1:9" x14ac:dyDescent="0.3">
      <c r="A36" s="3" t="s">
        <v>25</v>
      </c>
      <c r="B36" s="43">
        <v>114301</v>
      </c>
      <c r="C36" s="44" t="s">
        <v>229</v>
      </c>
      <c r="D36" s="45"/>
      <c r="E36" s="46"/>
      <c r="F36" s="47">
        <v>18</v>
      </c>
      <c r="G36" s="47">
        <v>12</v>
      </c>
      <c r="H36" s="47">
        <v>13</v>
      </c>
      <c r="I36" s="47">
        <v>16</v>
      </c>
    </row>
    <row r="37" spans="1:9" x14ac:dyDescent="0.3">
      <c r="A37" s="3" t="s">
        <v>26</v>
      </c>
      <c r="B37" s="43">
        <v>114302</v>
      </c>
      <c r="C37" s="44" t="s">
        <v>230</v>
      </c>
      <c r="D37" s="45"/>
      <c r="E37" s="46"/>
      <c r="F37" s="47">
        <v>14</v>
      </c>
      <c r="G37" s="47">
        <v>4</v>
      </c>
      <c r="H37" s="47">
        <v>12</v>
      </c>
      <c r="I37" s="47">
        <v>14</v>
      </c>
    </row>
    <row r="38" spans="1:9" x14ac:dyDescent="0.3">
      <c r="A38" s="3" t="s">
        <v>27</v>
      </c>
      <c r="B38" s="43">
        <v>114303</v>
      </c>
      <c r="C38" s="44" t="s">
        <v>231</v>
      </c>
      <c r="D38" s="45"/>
      <c r="E38" s="46"/>
      <c r="F38" s="47">
        <v>18</v>
      </c>
      <c r="G38" s="47">
        <v>21</v>
      </c>
      <c r="H38" s="47">
        <v>21</v>
      </c>
      <c r="I38" s="47">
        <v>21</v>
      </c>
    </row>
    <row r="39" spans="1:9" x14ac:dyDescent="0.3">
      <c r="A39" s="3" t="s">
        <v>28</v>
      </c>
      <c r="B39" s="43">
        <v>114304</v>
      </c>
      <c r="C39" s="44" t="s">
        <v>232</v>
      </c>
      <c r="D39" s="45"/>
      <c r="E39" s="46"/>
      <c r="F39" s="47">
        <v>20</v>
      </c>
      <c r="G39" s="47">
        <v>12</v>
      </c>
      <c r="H39" s="47">
        <v>16</v>
      </c>
      <c r="I39" s="47">
        <v>20</v>
      </c>
    </row>
    <row r="40" spans="1:9" x14ac:dyDescent="0.3">
      <c r="A40" s="3" t="s">
        <v>29</v>
      </c>
      <c r="B40" s="43">
        <v>114305</v>
      </c>
      <c r="C40" s="44" t="s">
        <v>233</v>
      </c>
      <c r="D40" s="45"/>
      <c r="E40" s="46"/>
      <c r="F40" s="47">
        <v>18</v>
      </c>
      <c r="G40" s="47">
        <v>25</v>
      </c>
      <c r="H40" s="47">
        <v>23</v>
      </c>
      <c r="I40" s="47">
        <v>19</v>
      </c>
    </row>
    <row r="41" spans="1:9" x14ac:dyDescent="0.3">
      <c r="A41" s="3" t="s">
        <v>30</v>
      </c>
      <c r="B41" s="43">
        <v>114307</v>
      </c>
      <c r="C41" s="44" t="s">
        <v>234</v>
      </c>
      <c r="D41" s="45"/>
      <c r="E41" s="46"/>
      <c r="F41" s="47">
        <v>18</v>
      </c>
      <c r="G41" s="47">
        <v>20</v>
      </c>
      <c r="H41" s="47">
        <v>20</v>
      </c>
      <c r="I41" s="47">
        <v>18</v>
      </c>
    </row>
    <row r="42" spans="1:9" x14ac:dyDescent="0.3">
      <c r="A42" s="3" t="s">
        <v>31</v>
      </c>
      <c r="B42" s="43">
        <v>114308</v>
      </c>
      <c r="C42" s="44" t="s">
        <v>235</v>
      </c>
      <c r="D42" s="45"/>
      <c r="E42" s="46"/>
      <c r="F42" s="47">
        <v>18</v>
      </c>
      <c r="G42" s="47">
        <v>20</v>
      </c>
      <c r="H42" s="47">
        <v>18</v>
      </c>
      <c r="I42" s="47">
        <v>18</v>
      </c>
    </row>
    <row r="43" spans="1:9" x14ac:dyDescent="0.3">
      <c r="A43" s="3" t="s">
        <v>32</v>
      </c>
      <c r="B43" s="43">
        <v>114309</v>
      </c>
      <c r="C43" s="44" t="s">
        <v>235</v>
      </c>
      <c r="D43" s="45"/>
      <c r="E43" s="46"/>
      <c r="F43" s="47">
        <v>18</v>
      </c>
      <c r="G43" s="47">
        <v>20</v>
      </c>
      <c r="H43" s="47">
        <v>18</v>
      </c>
      <c r="I43" s="47">
        <v>18</v>
      </c>
    </row>
    <row r="44" spans="1:9" x14ac:dyDescent="0.3">
      <c r="A44" s="3" t="s">
        <v>33</v>
      </c>
      <c r="B44" s="43">
        <v>114310</v>
      </c>
      <c r="C44" s="44" t="s">
        <v>236</v>
      </c>
      <c r="D44" s="45"/>
      <c r="E44" s="46"/>
      <c r="F44" s="47">
        <v>18</v>
      </c>
      <c r="G44" s="47">
        <v>12</v>
      </c>
      <c r="H44" s="47">
        <v>18</v>
      </c>
      <c r="I44" s="47">
        <v>19</v>
      </c>
    </row>
    <row r="45" spans="1:9" x14ac:dyDescent="0.3">
      <c r="A45" s="3" t="s">
        <v>34</v>
      </c>
      <c r="B45" s="43">
        <v>114312</v>
      </c>
      <c r="C45" s="44" t="s">
        <v>237</v>
      </c>
      <c r="D45" s="45"/>
      <c r="E45" s="46"/>
      <c r="F45" s="47">
        <v>40</v>
      </c>
      <c r="G45" s="47">
        <v>43</v>
      </c>
      <c r="H45" s="47">
        <v>44</v>
      </c>
      <c r="I45" s="47">
        <v>42</v>
      </c>
    </row>
    <row r="46" spans="1:9" x14ac:dyDescent="0.3">
      <c r="A46" s="3" t="s">
        <v>35</v>
      </c>
      <c r="B46" s="43">
        <v>114314</v>
      </c>
      <c r="C46" s="44" t="s">
        <v>238</v>
      </c>
      <c r="D46" s="45"/>
      <c r="E46" s="46"/>
      <c r="F46" s="47">
        <v>12</v>
      </c>
      <c r="G46" s="47">
        <v>18</v>
      </c>
      <c r="H46" s="47">
        <v>12</v>
      </c>
      <c r="I46" s="47">
        <v>12</v>
      </c>
    </row>
    <row r="47" spans="1:9" x14ac:dyDescent="0.3">
      <c r="A47" s="3" t="s">
        <v>36</v>
      </c>
      <c r="B47" s="43">
        <v>114315</v>
      </c>
      <c r="C47" s="44" t="s">
        <v>238</v>
      </c>
      <c r="D47" s="45"/>
      <c r="E47" s="46"/>
      <c r="F47" s="47">
        <v>15</v>
      </c>
      <c r="G47" s="47">
        <v>25</v>
      </c>
      <c r="H47" s="47">
        <v>13</v>
      </c>
      <c r="I47" s="47">
        <v>16</v>
      </c>
    </row>
    <row r="48" spans="1:9" x14ac:dyDescent="0.3">
      <c r="A48" s="3" t="s">
        <v>37</v>
      </c>
      <c r="B48" s="43">
        <v>114316</v>
      </c>
      <c r="C48" s="44" t="s">
        <v>239</v>
      </c>
      <c r="D48" s="45"/>
      <c r="E48" s="46"/>
      <c r="F48" s="47">
        <v>30</v>
      </c>
      <c r="G48" s="47">
        <v>30</v>
      </c>
      <c r="H48" s="47">
        <v>39</v>
      </c>
      <c r="I48" s="47">
        <v>38</v>
      </c>
    </row>
    <row r="49" spans="1:9" x14ac:dyDescent="0.3">
      <c r="A49" s="3" t="s">
        <v>38</v>
      </c>
      <c r="B49" s="43">
        <v>114319</v>
      </c>
      <c r="C49" s="44" t="s">
        <v>240</v>
      </c>
      <c r="D49" s="45"/>
      <c r="E49" s="46"/>
      <c r="F49" s="47">
        <v>16</v>
      </c>
      <c r="G49" s="47">
        <v>20</v>
      </c>
      <c r="H49" s="47">
        <v>18</v>
      </c>
      <c r="I49" s="47">
        <v>18</v>
      </c>
    </row>
    <row r="50" spans="1:9" x14ac:dyDescent="0.3">
      <c r="A50" s="3" t="s">
        <v>39</v>
      </c>
      <c r="B50" s="43">
        <v>114320</v>
      </c>
      <c r="C50" s="44" t="s">
        <v>241</v>
      </c>
      <c r="D50" s="45"/>
      <c r="E50" s="46"/>
      <c r="F50" s="47">
        <v>16</v>
      </c>
      <c r="G50" s="47">
        <v>0</v>
      </c>
      <c r="H50" s="47">
        <v>0</v>
      </c>
      <c r="I50" s="47">
        <v>14</v>
      </c>
    </row>
    <row r="51" spans="1:9" x14ac:dyDescent="0.3">
      <c r="A51" s="3" t="s">
        <v>40</v>
      </c>
      <c r="B51" s="43">
        <v>114401</v>
      </c>
      <c r="C51" s="44" t="s">
        <v>242</v>
      </c>
      <c r="D51" s="45"/>
      <c r="E51" s="46"/>
      <c r="F51" s="47">
        <v>12</v>
      </c>
      <c r="G51" s="47">
        <v>14</v>
      </c>
      <c r="H51" s="47">
        <v>14</v>
      </c>
      <c r="I51" s="47">
        <v>14</v>
      </c>
    </row>
    <row r="52" spans="1:9" x14ac:dyDescent="0.3">
      <c r="A52" s="3" t="s">
        <v>41</v>
      </c>
      <c r="B52" s="43">
        <v>114402</v>
      </c>
      <c r="C52" s="44" t="s">
        <v>238</v>
      </c>
      <c r="D52" s="45"/>
      <c r="E52" s="46"/>
      <c r="F52" s="47">
        <v>11</v>
      </c>
      <c r="G52" s="47">
        <v>14</v>
      </c>
      <c r="H52" s="47">
        <v>15</v>
      </c>
      <c r="I52" s="47">
        <v>11</v>
      </c>
    </row>
    <row r="53" spans="1:9" x14ac:dyDescent="0.3">
      <c r="A53" s="3" t="s">
        <v>42</v>
      </c>
      <c r="B53" s="43">
        <v>114403</v>
      </c>
      <c r="C53" s="44" t="s">
        <v>238</v>
      </c>
      <c r="D53" s="45"/>
      <c r="E53" s="46"/>
      <c r="F53" s="47">
        <v>11</v>
      </c>
      <c r="G53" s="47">
        <v>15</v>
      </c>
      <c r="H53" s="47">
        <v>14</v>
      </c>
      <c r="I53" s="47">
        <v>9</v>
      </c>
    </row>
    <row r="54" spans="1:9" x14ac:dyDescent="0.3">
      <c r="A54" s="3" t="s">
        <v>43</v>
      </c>
      <c r="B54" s="43">
        <v>114404</v>
      </c>
      <c r="C54" s="44" t="s">
        <v>238</v>
      </c>
      <c r="D54" s="45"/>
      <c r="E54" s="46"/>
      <c r="F54" s="47">
        <v>11</v>
      </c>
      <c r="G54" s="47">
        <v>13</v>
      </c>
      <c r="H54" s="47">
        <v>16</v>
      </c>
      <c r="I54" s="47">
        <v>14</v>
      </c>
    </row>
    <row r="55" spans="1:9" x14ac:dyDescent="0.3">
      <c r="A55" s="3" t="s">
        <v>44</v>
      </c>
      <c r="B55" s="43">
        <v>114405</v>
      </c>
      <c r="C55" s="44" t="s">
        <v>243</v>
      </c>
      <c r="D55" s="45"/>
      <c r="E55" s="46"/>
      <c r="F55" s="47">
        <v>15</v>
      </c>
      <c r="G55" s="47">
        <v>16</v>
      </c>
      <c r="H55" s="47">
        <v>15</v>
      </c>
      <c r="I55" s="47">
        <v>14</v>
      </c>
    </row>
    <row r="56" spans="1:9" x14ac:dyDescent="0.3">
      <c r="A56" s="3" t="s">
        <v>45</v>
      </c>
      <c r="B56" s="43">
        <v>114406</v>
      </c>
      <c r="C56" s="44" t="s">
        <v>244</v>
      </c>
      <c r="D56" s="45"/>
      <c r="E56" s="46"/>
      <c r="F56" s="47">
        <v>14</v>
      </c>
      <c r="G56" s="47">
        <v>15</v>
      </c>
      <c r="H56" s="47">
        <v>14</v>
      </c>
      <c r="I56" s="47">
        <v>14</v>
      </c>
    </row>
    <row r="57" spans="1:9" x14ac:dyDescent="0.3">
      <c r="A57" s="3" t="s">
        <v>46</v>
      </c>
      <c r="B57" s="43">
        <v>114407</v>
      </c>
      <c r="C57" s="44" t="s">
        <v>245</v>
      </c>
      <c r="D57" s="45"/>
      <c r="E57" s="46"/>
      <c r="F57" s="47">
        <v>12</v>
      </c>
      <c r="G57" s="47">
        <v>13</v>
      </c>
      <c r="H57" s="47">
        <v>12</v>
      </c>
      <c r="I57" s="47">
        <v>12</v>
      </c>
    </row>
    <row r="58" spans="1:9" x14ac:dyDescent="0.3">
      <c r="A58" s="3" t="s">
        <v>47</v>
      </c>
      <c r="B58" s="43">
        <v>114408</v>
      </c>
      <c r="C58" s="44" t="s">
        <v>246</v>
      </c>
      <c r="D58" s="45"/>
      <c r="E58" s="46"/>
      <c r="F58" s="47">
        <v>11</v>
      </c>
      <c r="G58" s="47">
        <v>13</v>
      </c>
      <c r="H58" s="47">
        <v>12</v>
      </c>
      <c r="I58" s="47">
        <v>11</v>
      </c>
    </row>
    <row r="59" spans="1:9" x14ac:dyDescent="0.3">
      <c r="A59" s="3" t="s">
        <v>48</v>
      </c>
      <c r="B59" s="43">
        <v>114409</v>
      </c>
      <c r="C59" s="44" t="s">
        <v>247</v>
      </c>
      <c r="D59" s="45"/>
      <c r="E59" s="46"/>
      <c r="F59" s="47">
        <v>20</v>
      </c>
      <c r="G59" s="47">
        <v>19</v>
      </c>
      <c r="H59" s="47">
        <v>21</v>
      </c>
      <c r="I59" s="47">
        <v>20</v>
      </c>
    </row>
    <row r="60" spans="1:9" x14ac:dyDescent="0.3">
      <c r="A60" s="3" t="s">
        <v>49</v>
      </c>
      <c r="B60" s="43">
        <v>114410</v>
      </c>
      <c r="C60" s="44" t="s">
        <v>248</v>
      </c>
      <c r="D60" s="45"/>
      <c r="E60" s="46"/>
      <c r="F60" s="47">
        <v>19</v>
      </c>
      <c r="G60" s="47">
        <v>17</v>
      </c>
      <c r="H60" s="47">
        <v>21</v>
      </c>
      <c r="I60" s="47">
        <v>19</v>
      </c>
    </row>
    <row r="61" spans="1:9" x14ac:dyDescent="0.3">
      <c r="A61" s="3" t="s">
        <v>50</v>
      </c>
      <c r="B61" s="43">
        <v>114411</v>
      </c>
      <c r="C61" s="44" t="s">
        <v>249</v>
      </c>
      <c r="D61" s="45"/>
      <c r="E61" s="46"/>
      <c r="F61" s="47">
        <v>12</v>
      </c>
      <c r="G61" s="47">
        <v>11</v>
      </c>
      <c r="H61" s="47">
        <v>12</v>
      </c>
      <c r="I61" s="47">
        <v>12</v>
      </c>
    </row>
    <row r="62" spans="1:9" x14ac:dyDescent="0.3">
      <c r="A62" s="3" t="s">
        <v>51</v>
      </c>
      <c r="B62" s="43">
        <v>114412</v>
      </c>
      <c r="C62" s="44" t="s">
        <v>250</v>
      </c>
      <c r="D62" s="45"/>
      <c r="E62" s="46"/>
      <c r="F62" s="47">
        <v>15</v>
      </c>
      <c r="G62" s="47">
        <v>16</v>
      </c>
      <c r="H62" s="47">
        <v>15</v>
      </c>
      <c r="I62" s="47">
        <v>15</v>
      </c>
    </row>
    <row r="63" spans="1:9" x14ac:dyDescent="0.3">
      <c r="A63" s="3" t="s">
        <v>52</v>
      </c>
      <c r="B63" s="43">
        <v>114501</v>
      </c>
      <c r="C63" s="44" t="s">
        <v>251</v>
      </c>
      <c r="D63" s="45"/>
      <c r="E63" s="46"/>
      <c r="F63" s="47">
        <v>20</v>
      </c>
      <c r="G63" s="47">
        <v>27</v>
      </c>
      <c r="H63" s="47">
        <v>26</v>
      </c>
      <c r="I63" s="47">
        <v>26</v>
      </c>
    </row>
    <row r="64" spans="1:9" x14ac:dyDescent="0.3">
      <c r="A64" s="3" t="s">
        <v>53</v>
      </c>
      <c r="B64" s="43">
        <v>114502</v>
      </c>
      <c r="C64" s="44" t="s">
        <v>252</v>
      </c>
      <c r="D64" s="45"/>
      <c r="E64" s="46"/>
      <c r="F64" s="47">
        <v>20</v>
      </c>
      <c r="G64" s="47">
        <v>24</v>
      </c>
      <c r="H64" s="47">
        <v>23</v>
      </c>
      <c r="I64" s="47">
        <v>23</v>
      </c>
    </row>
    <row r="65" spans="1:9" x14ac:dyDescent="0.3">
      <c r="A65" s="3" t="s">
        <v>54</v>
      </c>
      <c r="B65" s="43">
        <v>114503</v>
      </c>
      <c r="C65" s="44" t="s">
        <v>253</v>
      </c>
      <c r="D65" s="45"/>
      <c r="E65" s="46"/>
      <c r="F65" s="47">
        <v>10</v>
      </c>
      <c r="G65" s="47">
        <v>9</v>
      </c>
      <c r="H65" s="47">
        <v>8</v>
      </c>
      <c r="I65" s="47">
        <v>10</v>
      </c>
    </row>
    <row r="66" spans="1:9" x14ac:dyDescent="0.3">
      <c r="A66" s="3" t="s">
        <v>55</v>
      </c>
      <c r="B66" s="43">
        <v>114504</v>
      </c>
      <c r="C66" s="44" t="s">
        <v>254</v>
      </c>
      <c r="D66" s="45"/>
      <c r="E66" s="46"/>
      <c r="F66" s="47">
        <v>12</v>
      </c>
      <c r="G66" s="47">
        <v>14</v>
      </c>
      <c r="H66" s="47">
        <v>13</v>
      </c>
      <c r="I66" s="47">
        <v>11</v>
      </c>
    </row>
    <row r="67" spans="1:9" x14ac:dyDescent="0.3">
      <c r="A67" s="3" t="s">
        <v>56</v>
      </c>
      <c r="B67" s="43">
        <v>114505</v>
      </c>
      <c r="C67" s="44" t="s">
        <v>255</v>
      </c>
      <c r="D67" s="45"/>
      <c r="E67" s="46"/>
      <c r="F67" s="47">
        <v>10</v>
      </c>
      <c r="G67" s="47">
        <v>14</v>
      </c>
      <c r="H67" s="47">
        <v>14</v>
      </c>
      <c r="I67" s="47">
        <v>13</v>
      </c>
    </row>
    <row r="68" spans="1:9" x14ac:dyDescent="0.3">
      <c r="A68" s="3" t="s">
        <v>57</v>
      </c>
      <c r="B68" s="43">
        <v>114506</v>
      </c>
      <c r="C68" s="44" t="s">
        <v>256</v>
      </c>
      <c r="D68" s="45"/>
      <c r="E68" s="46"/>
      <c r="F68" s="47">
        <v>16</v>
      </c>
      <c r="G68" s="47">
        <v>20</v>
      </c>
      <c r="H68" s="47">
        <v>18</v>
      </c>
      <c r="I68" s="47">
        <v>16</v>
      </c>
    </row>
    <row r="69" spans="1:9" x14ac:dyDescent="0.3">
      <c r="A69" s="3" t="s">
        <v>58</v>
      </c>
      <c r="B69" s="43">
        <v>114507</v>
      </c>
      <c r="C69" s="44" t="s">
        <v>257</v>
      </c>
      <c r="D69" s="45"/>
      <c r="E69" s="46"/>
      <c r="F69" s="47">
        <v>19</v>
      </c>
      <c r="G69" s="47">
        <v>19</v>
      </c>
      <c r="H69" s="47">
        <v>18</v>
      </c>
      <c r="I69" s="47">
        <v>18</v>
      </c>
    </row>
    <row r="70" spans="1:9" x14ac:dyDescent="0.3">
      <c r="A70" s="3" t="s">
        <v>59</v>
      </c>
      <c r="B70" s="43">
        <v>114508</v>
      </c>
      <c r="C70" s="44" t="s">
        <v>258</v>
      </c>
      <c r="D70" s="45"/>
      <c r="E70" s="46"/>
      <c r="F70" s="47">
        <v>15</v>
      </c>
      <c r="G70" s="47">
        <v>15</v>
      </c>
      <c r="H70" s="47">
        <v>13</v>
      </c>
      <c r="I70" s="47">
        <v>13</v>
      </c>
    </row>
    <row r="71" spans="1:9" x14ac:dyDescent="0.3">
      <c r="A71" s="3" t="s">
        <v>60</v>
      </c>
      <c r="B71" s="43">
        <v>114601</v>
      </c>
      <c r="C71" s="44" t="s">
        <v>259</v>
      </c>
      <c r="D71" s="45"/>
      <c r="E71" s="46"/>
      <c r="F71" s="47">
        <v>15</v>
      </c>
      <c r="G71" s="47">
        <v>5</v>
      </c>
      <c r="H71" s="47">
        <v>6</v>
      </c>
      <c r="I71" s="47">
        <v>5</v>
      </c>
    </row>
    <row r="72" spans="1:9" x14ac:dyDescent="0.3">
      <c r="A72" s="3" t="s">
        <v>61</v>
      </c>
      <c r="B72" s="43">
        <v>114602</v>
      </c>
      <c r="C72" s="44" t="s">
        <v>260</v>
      </c>
      <c r="D72" s="45"/>
      <c r="E72" s="46"/>
      <c r="F72" s="47">
        <v>11</v>
      </c>
      <c r="G72" s="47">
        <v>12</v>
      </c>
      <c r="H72" s="47">
        <v>12</v>
      </c>
      <c r="I72" s="47">
        <v>13</v>
      </c>
    </row>
    <row r="73" spans="1:9" x14ac:dyDescent="0.3">
      <c r="A73" s="3" t="s">
        <v>62</v>
      </c>
      <c r="B73" s="43">
        <v>114603</v>
      </c>
      <c r="C73" s="44" t="s">
        <v>261</v>
      </c>
      <c r="D73" s="45"/>
      <c r="E73" s="46"/>
      <c r="F73" s="47">
        <v>14</v>
      </c>
      <c r="G73" s="47">
        <v>14</v>
      </c>
      <c r="H73" s="47">
        <v>14</v>
      </c>
      <c r="I73" s="47">
        <v>14</v>
      </c>
    </row>
    <row r="74" spans="1:9" x14ac:dyDescent="0.3">
      <c r="A74" s="3" t="s">
        <v>63</v>
      </c>
      <c r="B74" s="43">
        <v>114604</v>
      </c>
      <c r="C74" s="44" t="s">
        <v>262</v>
      </c>
      <c r="D74" s="45"/>
      <c r="E74" s="46"/>
      <c r="F74" s="47">
        <v>14</v>
      </c>
      <c r="G74" s="47">
        <v>14</v>
      </c>
      <c r="H74" s="47">
        <v>14</v>
      </c>
      <c r="I74" s="47">
        <v>14</v>
      </c>
    </row>
    <row r="75" spans="1:9" x14ac:dyDescent="0.3">
      <c r="A75" s="3" t="s">
        <v>64</v>
      </c>
      <c r="B75" s="43">
        <v>114605</v>
      </c>
      <c r="C75" s="44" t="s">
        <v>262</v>
      </c>
      <c r="D75" s="45"/>
      <c r="E75" s="46"/>
      <c r="F75" s="47">
        <v>14</v>
      </c>
      <c r="G75" s="47">
        <v>13</v>
      </c>
      <c r="H75" s="47">
        <v>15</v>
      </c>
      <c r="I75" s="47">
        <v>14</v>
      </c>
    </row>
    <row r="76" spans="1:9" x14ac:dyDescent="0.3">
      <c r="A76" s="3" t="s">
        <v>65</v>
      </c>
      <c r="B76" s="43">
        <v>114606</v>
      </c>
      <c r="C76" s="44" t="s">
        <v>263</v>
      </c>
      <c r="D76" s="45"/>
      <c r="E76" s="46"/>
      <c r="F76" s="47">
        <v>12</v>
      </c>
      <c r="G76" s="47">
        <v>12</v>
      </c>
      <c r="H76" s="47">
        <v>12</v>
      </c>
      <c r="I76" s="47">
        <v>11</v>
      </c>
    </row>
    <row r="77" spans="1:9" x14ac:dyDescent="0.3">
      <c r="A77" s="3" t="s">
        <v>66</v>
      </c>
      <c r="B77" s="43">
        <v>114607</v>
      </c>
      <c r="C77" s="44" t="s">
        <v>264</v>
      </c>
      <c r="D77" s="45"/>
      <c r="E77" s="46"/>
      <c r="F77" s="47">
        <v>12</v>
      </c>
      <c r="G77" s="47">
        <v>9</v>
      </c>
      <c r="H77" s="47">
        <v>12</v>
      </c>
      <c r="I77" s="47">
        <v>7</v>
      </c>
    </row>
    <row r="78" spans="1:9" x14ac:dyDescent="0.3">
      <c r="A78" s="3" t="s">
        <v>67</v>
      </c>
      <c r="B78" s="43">
        <v>114608</v>
      </c>
      <c r="C78" s="44" t="s">
        <v>265</v>
      </c>
      <c r="D78" s="45"/>
      <c r="E78" s="46"/>
      <c r="F78" s="47">
        <v>13</v>
      </c>
      <c r="G78" s="47">
        <v>5</v>
      </c>
      <c r="H78" s="47">
        <v>6</v>
      </c>
      <c r="I78" s="47">
        <v>0</v>
      </c>
    </row>
    <row r="79" spans="1:9" x14ac:dyDescent="0.3">
      <c r="A79" s="3" t="s">
        <v>68</v>
      </c>
      <c r="B79" s="43">
        <v>114609</v>
      </c>
      <c r="C79" s="44" t="s">
        <v>266</v>
      </c>
      <c r="D79" s="45"/>
      <c r="E79" s="46"/>
      <c r="F79" s="47">
        <v>12</v>
      </c>
      <c r="G79" s="47">
        <v>12</v>
      </c>
      <c r="H79" s="47">
        <v>12</v>
      </c>
      <c r="I79" s="47">
        <v>11</v>
      </c>
    </row>
    <row r="80" spans="1:9" x14ac:dyDescent="0.3">
      <c r="A80" s="3" t="s">
        <v>69</v>
      </c>
      <c r="B80" s="43">
        <v>114610</v>
      </c>
      <c r="C80" s="44" t="s">
        <v>267</v>
      </c>
      <c r="D80" s="45"/>
      <c r="E80" s="46"/>
      <c r="F80" s="47">
        <v>12</v>
      </c>
      <c r="G80" s="47">
        <v>13</v>
      </c>
      <c r="H80" s="47">
        <v>12</v>
      </c>
      <c r="I80" s="47">
        <v>12</v>
      </c>
    </row>
    <row r="81" spans="1:9" x14ac:dyDescent="0.3">
      <c r="A81" s="3" t="s">
        <v>70</v>
      </c>
      <c r="B81" s="43">
        <v>114611</v>
      </c>
      <c r="C81" s="44" t="s">
        <v>268</v>
      </c>
      <c r="D81" s="45"/>
      <c r="E81" s="46"/>
      <c r="F81" s="47">
        <v>20</v>
      </c>
      <c r="G81" s="47">
        <v>14</v>
      </c>
      <c r="H81" s="47">
        <v>20</v>
      </c>
      <c r="I81" s="47">
        <v>20</v>
      </c>
    </row>
    <row r="82" spans="1:9" x14ac:dyDescent="0.3">
      <c r="A82" s="3" t="s">
        <v>71</v>
      </c>
      <c r="B82" s="43">
        <v>114612</v>
      </c>
      <c r="C82" s="44" t="s">
        <v>269</v>
      </c>
      <c r="D82" s="45"/>
      <c r="E82" s="46"/>
      <c r="F82" s="47">
        <v>14</v>
      </c>
      <c r="G82" s="47">
        <v>14</v>
      </c>
      <c r="H82" s="47">
        <v>15</v>
      </c>
      <c r="I82" s="47">
        <v>14</v>
      </c>
    </row>
    <row r="83" spans="1:9" x14ac:dyDescent="0.3">
      <c r="A83" s="3" t="s">
        <v>72</v>
      </c>
      <c r="B83" s="43">
        <v>114701</v>
      </c>
      <c r="C83" s="44" t="s">
        <v>270</v>
      </c>
      <c r="D83" s="45"/>
      <c r="E83" s="46"/>
      <c r="F83" s="47">
        <v>12</v>
      </c>
      <c r="G83" s="47">
        <v>10</v>
      </c>
      <c r="H83" s="47">
        <v>11</v>
      </c>
      <c r="I83" s="47">
        <v>10</v>
      </c>
    </row>
    <row r="84" spans="1:9" x14ac:dyDescent="0.3">
      <c r="A84" s="3" t="s">
        <v>73</v>
      </c>
      <c r="B84" s="43">
        <v>114702</v>
      </c>
      <c r="C84" s="44" t="s">
        <v>271</v>
      </c>
      <c r="D84" s="45"/>
      <c r="E84" s="46"/>
      <c r="F84" s="47">
        <v>10</v>
      </c>
      <c r="G84" s="47">
        <v>7</v>
      </c>
      <c r="H84" s="47">
        <v>10</v>
      </c>
      <c r="I84" s="47">
        <v>9</v>
      </c>
    </row>
    <row r="85" spans="1:9" x14ac:dyDescent="0.3">
      <c r="A85" s="3" t="s">
        <v>74</v>
      </c>
      <c r="B85" s="43">
        <v>114703</v>
      </c>
      <c r="C85" s="44" t="s">
        <v>272</v>
      </c>
      <c r="D85" s="45"/>
      <c r="E85" s="46"/>
      <c r="F85" s="47">
        <v>10</v>
      </c>
      <c r="G85" s="47">
        <v>12</v>
      </c>
      <c r="H85" s="47">
        <v>15</v>
      </c>
      <c r="I85" s="47">
        <v>13</v>
      </c>
    </row>
    <row r="86" spans="1:9" x14ac:dyDescent="0.3">
      <c r="A86" s="3" t="s">
        <v>75</v>
      </c>
      <c r="B86" s="43">
        <v>114704</v>
      </c>
      <c r="C86" s="44" t="s">
        <v>273</v>
      </c>
      <c r="D86" s="45"/>
      <c r="E86" s="46"/>
      <c r="F86" s="47">
        <v>13</v>
      </c>
      <c r="G86" s="47">
        <v>15</v>
      </c>
      <c r="H86" s="47">
        <v>17</v>
      </c>
      <c r="I86" s="47">
        <v>14</v>
      </c>
    </row>
    <row r="87" spans="1:9" x14ac:dyDescent="0.3">
      <c r="A87" s="3" t="s">
        <v>76</v>
      </c>
      <c r="B87" s="43">
        <v>114705</v>
      </c>
      <c r="C87" s="44" t="s">
        <v>273</v>
      </c>
      <c r="D87" s="45"/>
      <c r="E87" s="46"/>
      <c r="F87" s="47">
        <v>10</v>
      </c>
      <c r="G87" s="47">
        <v>13</v>
      </c>
      <c r="H87" s="47">
        <v>11</v>
      </c>
      <c r="I87" s="47">
        <v>10</v>
      </c>
    </row>
    <row r="88" spans="1:9" x14ac:dyDescent="0.3">
      <c r="A88" s="3" t="s">
        <v>77</v>
      </c>
      <c r="B88" s="43">
        <v>114706</v>
      </c>
      <c r="C88" s="44" t="s">
        <v>181</v>
      </c>
      <c r="D88" s="45"/>
      <c r="E88" s="46"/>
      <c r="F88" s="47">
        <v>15</v>
      </c>
      <c r="G88" s="47">
        <v>15</v>
      </c>
      <c r="H88" s="47">
        <v>15</v>
      </c>
      <c r="I88" s="47">
        <v>14</v>
      </c>
    </row>
    <row r="89" spans="1:9" x14ac:dyDescent="0.3">
      <c r="A89" s="3" t="s">
        <v>78</v>
      </c>
      <c r="B89" s="43">
        <v>114707</v>
      </c>
      <c r="C89" s="44" t="s">
        <v>274</v>
      </c>
      <c r="D89" s="45"/>
      <c r="E89" s="46"/>
      <c r="F89" s="47">
        <v>17</v>
      </c>
      <c r="G89" s="47">
        <v>19</v>
      </c>
      <c r="H89" s="47">
        <v>20</v>
      </c>
      <c r="I89" s="47">
        <v>18</v>
      </c>
    </row>
    <row r="90" spans="1:9" x14ac:dyDescent="0.3">
      <c r="A90" s="3" t="s">
        <v>79</v>
      </c>
      <c r="B90" s="43">
        <v>116001</v>
      </c>
      <c r="C90" s="44" t="s">
        <v>275</v>
      </c>
      <c r="D90" s="45"/>
      <c r="E90" s="46"/>
      <c r="F90" s="47">
        <v>15</v>
      </c>
      <c r="G90" s="47">
        <v>6</v>
      </c>
      <c r="H90" s="47">
        <v>7</v>
      </c>
      <c r="I90" s="47">
        <v>6</v>
      </c>
    </row>
    <row r="91" spans="1:9" x14ac:dyDescent="0.3">
      <c r="A91" s="3" t="s">
        <v>80</v>
      </c>
      <c r="B91" s="43">
        <v>116002</v>
      </c>
      <c r="C91" s="44" t="s">
        <v>276</v>
      </c>
      <c r="D91" s="45"/>
      <c r="E91" s="46"/>
      <c r="F91" s="47">
        <v>15</v>
      </c>
      <c r="G91" s="47">
        <v>15</v>
      </c>
      <c r="H91" s="47">
        <v>16</v>
      </c>
      <c r="I91" s="47">
        <v>13</v>
      </c>
    </row>
    <row r="92" spans="1:9" x14ac:dyDescent="0.3">
      <c r="A92" s="3" t="s">
        <v>81</v>
      </c>
      <c r="B92" s="43">
        <v>116003</v>
      </c>
      <c r="C92" s="44" t="s">
        <v>277</v>
      </c>
      <c r="D92" s="45"/>
      <c r="E92" s="46"/>
      <c r="F92" s="47">
        <v>15</v>
      </c>
      <c r="G92" s="47">
        <v>12</v>
      </c>
      <c r="H92" s="47">
        <v>12</v>
      </c>
      <c r="I92" s="47">
        <v>12</v>
      </c>
    </row>
    <row r="93" spans="1:9" x14ac:dyDescent="0.3">
      <c r="A93" s="3" t="s">
        <v>82</v>
      </c>
      <c r="B93" s="43">
        <v>116104</v>
      </c>
      <c r="C93" s="44" t="s">
        <v>278</v>
      </c>
      <c r="D93" s="45"/>
      <c r="E93" s="46"/>
      <c r="F93" s="47">
        <v>12</v>
      </c>
      <c r="G93" s="47">
        <v>14</v>
      </c>
      <c r="H93" s="47">
        <v>15</v>
      </c>
      <c r="I93" s="47">
        <v>13</v>
      </c>
    </row>
    <row r="94" spans="1:9" x14ac:dyDescent="0.3">
      <c r="A94" s="3" t="s">
        <v>83</v>
      </c>
      <c r="B94" s="43">
        <v>116105</v>
      </c>
      <c r="C94" s="44" t="s">
        <v>279</v>
      </c>
      <c r="D94" s="45"/>
      <c r="E94" s="46"/>
      <c r="F94" s="47">
        <v>12</v>
      </c>
      <c r="G94" s="47">
        <v>11</v>
      </c>
      <c r="H94" s="47">
        <v>11</v>
      </c>
      <c r="I94" s="47">
        <v>12</v>
      </c>
    </row>
    <row r="95" spans="1:9" ht="42.6" customHeight="1" x14ac:dyDescent="0.3">
      <c r="A95" s="110" t="s">
        <v>135</v>
      </c>
      <c r="B95" s="110"/>
      <c r="C95" s="110"/>
      <c r="D95" s="110"/>
      <c r="E95" s="110"/>
      <c r="F95" s="4">
        <f>SUM(F5:F94)</f>
        <v>1274</v>
      </c>
      <c r="G95" s="4">
        <f>SUM(G5:G94)</f>
        <v>1228</v>
      </c>
      <c r="H95" s="5">
        <f>SUM(H5:H94)</f>
        <v>1271</v>
      </c>
      <c r="I95" s="5">
        <f>SUM(I5:I94)</f>
        <v>1214</v>
      </c>
    </row>
    <row r="96" spans="1:9" x14ac:dyDescent="0.3">
      <c r="C96" s="111"/>
      <c r="D96" s="111"/>
      <c r="E96" s="111"/>
    </row>
    <row r="97" spans="3:6" x14ac:dyDescent="0.3">
      <c r="C97" s="111"/>
      <c r="D97" s="111"/>
      <c r="E97" s="111"/>
      <c r="F97" s="23"/>
    </row>
    <row r="98" spans="3:6" x14ac:dyDescent="0.3">
      <c r="C98" s="111"/>
      <c r="D98" s="111"/>
      <c r="E98" s="111"/>
    </row>
    <row r="99" spans="3:6" x14ac:dyDescent="0.3">
      <c r="C99" s="111"/>
      <c r="D99" s="111"/>
      <c r="E99" s="111"/>
    </row>
    <row r="100" spans="3:6" x14ac:dyDescent="0.3">
      <c r="C100" s="111"/>
      <c r="D100" s="111"/>
      <c r="E100" s="111"/>
    </row>
    <row r="101" spans="3:6" x14ac:dyDescent="0.3">
      <c r="C101" s="111"/>
      <c r="D101" s="111"/>
      <c r="E101" s="111"/>
    </row>
    <row r="102" spans="3:6" x14ac:dyDescent="0.3">
      <c r="C102" s="111"/>
      <c r="D102" s="111"/>
      <c r="E102" s="111"/>
    </row>
    <row r="103" spans="3:6" x14ac:dyDescent="0.3">
      <c r="C103" s="111"/>
      <c r="D103" s="111"/>
      <c r="E103" s="111"/>
    </row>
    <row r="104" spans="3:6" x14ac:dyDescent="0.3">
      <c r="C104" s="111"/>
      <c r="D104" s="111"/>
      <c r="E104" s="111"/>
    </row>
    <row r="105" spans="3:6" x14ac:dyDescent="0.3">
      <c r="C105" s="111"/>
      <c r="D105" s="111"/>
      <c r="E105" s="111"/>
    </row>
    <row r="106" spans="3:6" x14ac:dyDescent="0.3">
      <c r="C106" s="111"/>
      <c r="D106" s="111"/>
      <c r="E106" s="111"/>
    </row>
    <row r="107" spans="3:6" x14ac:dyDescent="0.3">
      <c r="C107" s="111"/>
      <c r="D107" s="111"/>
      <c r="E107" s="111"/>
    </row>
    <row r="108" spans="3:6" x14ac:dyDescent="0.3">
      <c r="C108" s="111"/>
      <c r="D108" s="111"/>
      <c r="E108" s="111"/>
    </row>
    <row r="109" spans="3:6" x14ac:dyDescent="0.3">
      <c r="C109" s="111"/>
      <c r="D109" s="111"/>
      <c r="E109" s="111"/>
    </row>
    <row r="110" spans="3:6" x14ac:dyDescent="0.3">
      <c r="C110" s="111"/>
      <c r="D110" s="111"/>
      <c r="E110" s="111"/>
    </row>
    <row r="111" spans="3:6" x14ac:dyDescent="0.3">
      <c r="C111" s="111"/>
      <c r="D111" s="111"/>
      <c r="E111" s="111"/>
    </row>
    <row r="112" spans="3:6" x14ac:dyDescent="0.3">
      <c r="C112" s="111"/>
      <c r="D112" s="111"/>
      <c r="E112" s="111"/>
    </row>
    <row r="113" spans="3:5" x14ac:dyDescent="0.3">
      <c r="C113" s="111"/>
      <c r="D113" s="111"/>
      <c r="E113" s="111"/>
    </row>
    <row r="114" spans="3:5" x14ac:dyDescent="0.3">
      <c r="C114" s="111"/>
      <c r="D114" s="111"/>
      <c r="E114" s="111"/>
    </row>
    <row r="115" spans="3:5" x14ac:dyDescent="0.3">
      <c r="C115" s="111"/>
      <c r="D115" s="111"/>
      <c r="E115" s="111"/>
    </row>
    <row r="116" spans="3:5" x14ac:dyDescent="0.3">
      <c r="C116" s="111"/>
      <c r="D116" s="111"/>
      <c r="E116" s="111"/>
    </row>
    <row r="117" spans="3:5" x14ac:dyDescent="0.3">
      <c r="C117" s="111"/>
      <c r="D117" s="111"/>
      <c r="E117" s="111"/>
    </row>
    <row r="118" spans="3:5" x14ac:dyDescent="0.3">
      <c r="C118" s="111"/>
      <c r="D118" s="111"/>
      <c r="E118" s="111"/>
    </row>
    <row r="119" spans="3:5" x14ac:dyDescent="0.3">
      <c r="C119" s="111"/>
      <c r="D119" s="111"/>
      <c r="E119" s="111"/>
    </row>
    <row r="120" spans="3:5" x14ac:dyDescent="0.3">
      <c r="C120" s="111"/>
      <c r="D120" s="111"/>
      <c r="E120" s="111"/>
    </row>
    <row r="121" spans="3:5" x14ac:dyDescent="0.3">
      <c r="C121" s="111"/>
      <c r="D121" s="111"/>
      <c r="E121" s="111"/>
    </row>
    <row r="122" spans="3:5" x14ac:dyDescent="0.3">
      <c r="C122" s="111"/>
      <c r="D122" s="111"/>
      <c r="E122" s="111"/>
    </row>
    <row r="123" spans="3:5" x14ac:dyDescent="0.3">
      <c r="C123" s="111"/>
      <c r="D123" s="111"/>
      <c r="E123" s="111"/>
    </row>
    <row r="124" spans="3:5" x14ac:dyDescent="0.3">
      <c r="C124" s="111"/>
      <c r="D124" s="111"/>
      <c r="E124" s="111"/>
    </row>
    <row r="125" spans="3:5" x14ac:dyDescent="0.3">
      <c r="C125" s="111"/>
      <c r="D125" s="111"/>
      <c r="E125" s="111"/>
    </row>
    <row r="126" spans="3:5" x14ac:dyDescent="0.3">
      <c r="C126" s="111"/>
      <c r="D126" s="111"/>
      <c r="E126" s="111"/>
    </row>
    <row r="127" spans="3:5" x14ac:dyDescent="0.3">
      <c r="C127" s="111"/>
      <c r="D127" s="111"/>
      <c r="E127" s="111"/>
    </row>
    <row r="128" spans="3:5" x14ac:dyDescent="0.3">
      <c r="C128" s="111"/>
      <c r="D128" s="111"/>
      <c r="E128" s="111"/>
    </row>
    <row r="129" spans="3:5" x14ac:dyDescent="0.3">
      <c r="C129" s="111"/>
      <c r="D129" s="111"/>
      <c r="E129" s="111"/>
    </row>
    <row r="130" spans="3:5" x14ac:dyDescent="0.3">
      <c r="C130" s="111"/>
      <c r="D130" s="111"/>
      <c r="E130" s="111"/>
    </row>
    <row r="131" spans="3:5" x14ac:dyDescent="0.3">
      <c r="C131" s="111"/>
      <c r="D131" s="111"/>
      <c r="E131" s="111"/>
    </row>
    <row r="132" spans="3:5" x14ac:dyDescent="0.3">
      <c r="C132" s="111"/>
      <c r="D132" s="111"/>
      <c r="E132" s="111"/>
    </row>
    <row r="133" spans="3:5" x14ac:dyDescent="0.3">
      <c r="C133" s="111"/>
      <c r="D133" s="111"/>
      <c r="E133" s="111"/>
    </row>
    <row r="134" spans="3:5" x14ac:dyDescent="0.3">
      <c r="C134" s="111"/>
      <c r="D134" s="111"/>
      <c r="E134" s="111"/>
    </row>
    <row r="135" spans="3:5" x14ac:dyDescent="0.3">
      <c r="C135" s="111"/>
      <c r="D135" s="111"/>
      <c r="E135" s="111"/>
    </row>
    <row r="136" spans="3:5" x14ac:dyDescent="0.3">
      <c r="C136" s="111"/>
      <c r="D136" s="111"/>
      <c r="E136" s="111"/>
    </row>
    <row r="137" spans="3:5" x14ac:dyDescent="0.3">
      <c r="C137" s="111"/>
      <c r="D137" s="111"/>
      <c r="E137" s="111"/>
    </row>
    <row r="138" spans="3:5" x14ac:dyDescent="0.3">
      <c r="C138" s="111"/>
      <c r="D138" s="111"/>
      <c r="E138" s="111"/>
    </row>
    <row r="139" spans="3:5" x14ac:dyDescent="0.3">
      <c r="C139" s="111"/>
      <c r="D139" s="111"/>
      <c r="E139" s="111"/>
    </row>
    <row r="140" spans="3:5" x14ac:dyDescent="0.3">
      <c r="C140" s="111"/>
      <c r="D140" s="111"/>
      <c r="E140" s="111"/>
    </row>
    <row r="141" spans="3:5" x14ac:dyDescent="0.3">
      <c r="C141" s="111"/>
      <c r="D141" s="111"/>
      <c r="E141" s="111"/>
    </row>
    <row r="142" spans="3:5" x14ac:dyDescent="0.3">
      <c r="C142" s="111"/>
      <c r="D142" s="111"/>
      <c r="E142" s="111"/>
    </row>
    <row r="143" spans="3:5" x14ac:dyDescent="0.3">
      <c r="C143" s="111"/>
      <c r="D143" s="111"/>
      <c r="E143" s="111"/>
    </row>
    <row r="144" spans="3:5" x14ac:dyDescent="0.3">
      <c r="C144" s="111"/>
      <c r="D144" s="111"/>
      <c r="E144" s="111"/>
    </row>
    <row r="145" spans="3:5" x14ac:dyDescent="0.3">
      <c r="C145" s="111"/>
      <c r="D145" s="111"/>
      <c r="E145" s="111"/>
    </row>
    <row r="146" spans="3:5" x14ac:dyDescent="0.3">
      <c r="C146" s="111"/>
      <c r="D146" s="111"/>
      <c r="E146" s="111"/>
    </row>
    <row r="147" spans="3:5" x14ac:dyDescent="0.3">
      <c r="C147" s="111"/>
      <c r="D147" s="111"/>
      <c r="E147" s="111"/>
    </row>
    <row r="148" spans="3:5" x14ac:dyDescent="0.3">
      <c r="C148" s="111"/>
      <c r="D148" s="111"/>
      <c r="E148" s="111"/>
    </row>
    <row r="149" spans="3:5" x14ac:dyDescent="0.3">
      <c r="C149" s="111"/>
      <c r="D149" s="111"/>
      <c r="E149" s="111"/>
    </row>
    <row r="150" spans="3:5" x14ac:dyDescent="0.3">
      <c r="C150" s="111"/>
      <c r="D150" s="111"/>
      <c r="E150" s="111"/>
    </row>
    <row r="151" spans="3:5" x14ac:dyDescent="0.3">
      <c r="C151" s="111"/>
      <c r="D151" s="111"/>
      <c r="E151" s="111"/>
    </row>
    <row r="152" spans="3:5" x14ac:dyDescent="0.3">
      <c r="C152" s="111"/>
      <c r="D152" s="111"/>
      <c r="E152" s="111"/>
    </row>
    <row r="153" spans="3:5" x14ac:dyDescent="0.3">
      <c r="C153" s="111"/>
      <c r="D153" s="111"/>
      <c r="E153" s="111"/>
    </row>
    <row r="154" spans="3:5" x14ac:dyDescent="0.3">
      <c r="C154" s="111"/>
      <c r="D154" s="111"/>
      <c r="E154" s="111"/>
    </row>
    <row r="155" spans="3:5" x14ac:dyDescent="0.3">
      <c r="C155" s="111"/>
      <c r="D155" s="111"/>
      <c r="E155" s="111"/>
    </row>
    <row r="156" spans="3:5" x14ac:dyDescent="0.3">
      <c r="C156" s="111"/>
      <c r="D156" s="111"/>
      <c r="E156" s="111"/>
    </row>
    <row r="157" spans="3:5" x14ac:dyDescent="0.3">
      <c r="C157" s="111"/>
      <c r="D157" s="111"/>
      <c r="E157" s="111"/>
    </row>
    <row r="158" spans="3:5" x14ac:dyDescent="0.3">
      <c r="C158" s="111"/>
      <c r="D158" s="111"/>
      <c r="E158" s="111"/>
    </row>
    <row r="159" spans="3:5" x14ac:dyDescent="0.3">
      <c r="C159" s="111"/>
      <c r="D159" s="111"/>
      <c r="E159" s="111"/>
    </row>
    <row r="160" spans="3:5" x14ac:dyDescent="0.3">
      <c r="C160" s="111"/>
      <c r="D160" s="111"/>
      <c r="E160" s="111"/>
    </row>
    <row r="161" spans="3:5" x14ac:dyDescent="0.3">
      <c r="C161" s="111"/>
      <c r="D161" s="111"/>
      <c r="E161" s="111"/>
    </row>
    <row r="162" spans="3:5" x14ac:dyDescent="0.3">
      <c r="C162" s="111"/>
      <c r="D162" s="111"/>
      <c r="E162" s="111"/>
    </row>
    <row r="163" spans="3:5" x14ac:dyDescent="0.3">
      <c r="C163" s="111"/>
      <c r="D163" s="111"/>
      <c r="E163" s="111"/>
    </row>
    <row r="164" spans="3:5" x14ac:dyDescent="0.3">
      <c r="C164" s="111"/>
      <c r="D164" s="111"/>
      <c r="E164" s="111"/>
    </row>
    <row r="165" spans="3:5" x14ac:dyDescent="0.3">
      <c r="C165" s="111"/>
      <c r="D165" s="111"/>
      <c r="E165" s="111"/>
    </row>
    <row r="166" spans="3:5" x14ac:dyDescent="0.3">
      <c r="C166" s="111"/>
      <c r="D166" s="111"/>
      <c r="E166" s="111"/>
    </row>
    <row r="167" spans="3:5" x14ac:dyDescent="0.3">
      <c r="C167" s="111"/>
      <c r="D167" s="111"/>
      <c r="E167" s="111"/>
    </row>
    <row r="168" spans="3:5" x14ac:dyDescent="0.3">
      <c r="C168" s="111"/>
      <c r="D168" s="111"/>
      <c r="E168" s="111"/>
    </row>
    <row r="169" spans="3:5" x14ac:dyDescent="0.3">
      <c r="C169" s="111"/>
      <c r="D169" s="111"/>
      <c r="E169" s="111"/>
    </row>
    <row r="170" spans="3:5" x14ac:dyDescent="0.3">
      <c r="C170" s="111"/>
      <c r="D170" s="111"/>
      <c r="E170" s="111"/>
    </row>
    <row r="171" spans="3:5" x14ac:dyDescent="0.3">
      <c r="C171" s="111"/>
      <c r="D171" s="111"/>
      <c r="E171" s="111"/>
    </row>
    <row r="172" spans="3:5" x14ac:dyDescent="0.3">
      <c r="C172" s="111"/>
      <c r="D172" s="111"/>
      <c r="E172" s="111"/>
    </row>
    <row r="173" spans="3:5" x14ac:dyDescent="0.3">
      <c r="C173" s="111"/>
      <c r="D173" s="111"/>
      <c r="E173" s="111"/>
    </row>
    <row r="174" spans="3:5" x14ac:dyDescent="0.3">
      <c r="C174" s="111"/>
      <c r="D174" s="111"/>
      <c r="E174" s="111"/>
    </row>
    <row r="175" spans="3:5" x14ac:dyDescent="0.3">
      <c r="C175" s="111"/>
      <c r="D175" s="111"/>
      <c r="E175" s="111"/>
    </row>
    <row r="176" spans="3:5" x14ac:dyDescent="0.3">
      <c r="C176" s="111"/>
      <c r="D176" s="111"/>
      <c r="E176" s="111"/>
    </row>
    <row r="177" spans="3:5" x14ac:dyDescent="0.3">
      <c r="C177" s="111"/>
      <c r="D177" s="111"/>
      <c r="E177" s="111"/>
    </row>
    <row r="178" spans="3:5" x14ac:dyDescent="0.3">
      <c r="C178" s="111"/>
      <c r="D178" s="111"/>
      <c r="E178" s="111"/>
    </row>
    <row r="179" spans="3:5" x14ac:dyDescent="0.3">
      <c r="C179" s="111"/>
      <c r="D179" s="111"/>
      <c r="E179" s="111"/>
    </row>
    <row r="180" spans="3:5" x14ac:dyDescent="0.3">
      <c r="C180" s="111"/>
      <c r="D180" s="111"/>
      <c r="E180" s="111"/>
    </row>
    <row r="181" spans="3:5" x14ac:dyDescent="0.3">
      <c r="C181" s="111"/>
      <c r="D181" s="111"/>
      <c r="E181" s="111"/>
    </row>
    <row r="182" spans="3:5" x14ac:dyDescent="0.3">
      <c r="C182" s="111"/>
      <c r="D182" s="111"/>
      <c r="E182" s="111"/>
    </row>
    <row r="183" spans="3:5" x14ac:dyDescent="0.3">
      <c r="C183" s="111"/>
      <c r="D183" s="111"/>
      <c r="E183" s="111"/>
    </row>
    <row r="184" spans="3:5" x14ac:dyDescent="0.3">
      <c r="C184" s="111"/>
      <c r="D184" s="111"/>
      <c r="E184" s="111"/>
    </row>
    <row r="185" spans="3:5" x14ac:dyDescent="0.3">
      <c r="C185" s="111"/>
      <c r="D185" s="111"/>
      <c r="E185" s="111"/>
    </row>
    <row r="186" spans="3:5" x14ac:dyDescent="0.3">
      <c r="C186" s="111"/>
      <c r="D186" s="111"/>
      <c r="E186" s="111"/>
    </row>
    <row r="187" spans="3:5" x14ac:dyDescent="0.3">
      <c r="C187" s="111"/>
      <c r="D187" s="111"/>
      <c r="E187" s="111"/>
    </row>
    <row r="188" spans="3:5" x14ac:dyDescent="0.3">
      <c r="C188" s="111"/>
      <c r="D188" s="111"/>
      <c r="E188" s="111"/>
    </row>
    <row r="189" spans="3:5" x14ac:dyDescent="0.3">
      <c r="C189" s="111"/>
      <c r="D189" s="111"/>
      <c r="E189" s="111"/>
    </row>
    <row r="190" spans="3:5" x14ac:dyDescent="0.3">
      <c r="C190" s="111"/>
      <c r="D190" s="111"/>
      <c r="E190" s="111"/>
    </row>
    <row r="191" spans="3:5" x14ac:dyDescent="0.3">
      <c r="C191" s="111"/>
      <c r="D191" s="111"/>
      <c r="E191" s="111"/>
    </row>
    <row r="192" spans="3:5" x14ac:dyDescent="0.3">
      <c r="C192" s="111"/>
      <c r="D192" s="111"/>
      <c r="E192" s="111"/>
    </row>
    <row r="193" spans="3:5" x14ac:dyDescent="0.3">
      <c r="C193" s="111"/>
      <c r="D193" s="111"/>
      <c r="E193" s="111"/>
    </row>
    <row r="194" spans="3:5" x14ac:dyDescent="0.3">
      <c r="C194" s="111"/>
      <c r="D194" s="111"/>
      <c r="E194" s="111"/>
    </row>
    <row r="195" spans="3:5" x14ac:dyDescent="0.3">
      <c r="C195" s="111"/>
      <c r="D195" s="111"/>
      <c r="E195" s="111"/>
    </row>
    <row r="196" spans="3:5" x14ac:dyDescent="0.3">
      <c r="C196" s="111"/>
      <c r="D196" s="111"/>
      <c r="E196" s="111"/>
    </row>
    <row r="197" spans="3:5" x14ac:dyDescent="0.3">
      <c r="C197" s="111"/>
      <c r="D197" s="111"/>
      <c r="E197" s="111"/>
    </row>
    <row r="198" spans="3:5" x14ac:dyDescent="0.3">
      <c r="C198" s="111"/>
      <c r="D198" s="111"/>
      <c r="E198" s="111"/>
    </row>
    <row r="199" spans="3:5" x14ac:dyDescent="0.3">
      <c r="C199" s="111"/>
      <c r="D199" s="111"/>
      <c r="E199" s="111"/>
    </row>
    <row r="200" spans="3:5" x14ac:dyDescent="0.3">
      <c r="C200" s="111"/>
      <c r="D200" s="111"/>
      <c r="E200" s="111"/>
    </row>
    <row r="201" spans="3:5" x14ac:dyDescent="0.3">
      <c r="C201" s="111"/>
      <c r="D201" s="111"/>
      <c r="E201" s="111"/>
    </row>
    <row r="202" spans="3:5" x14ac:dyDescent="0.3">
      <c r="C202" s="111"/>
      <c r="D202" s="111"/>
      <c r="E202" s="111"/>
    </row>
    <row r="203" spans="3:5" x14ac:dyDescent="0.3">
      <c r="C203" s="111"/>
      <c r="D203" s="111"/>
      <c r="E203" s="111"/>
    </row>
    <row r="204" spans="3:5" x14ac:dyDescent="0.3">
      <c r="C204" s="111"/>
      <c r="D204" s="111"/>
      <c r="E204" s="111"/>
    </row>
    <row r="205" spans="3:5" x14ac:dyDescent="0.3">
      <c r="C205" s="111"/>
      <c r="D205" s="111"/>
      <c r="E205" s="111"/>
    </row>
    <row r="206" spans="3:5" x14ac:dyDescent="0.3">
      <c r="C206" s="111"/>
      <c r="D206" s="111"/>
      <c r="E206" s="111"/>
    </row>
    <row r="207" spans="3:5" x14ac:dyDescent="0.3">
      <c r="C207" s="111"/>
      <c r="D207" s="111"/>
      <c r="E207" s="111"/>
    </row>
    <row r="208" spans="3:5" x14ac:dyDescent="0.3">
      <c r="C208" s="111"/>
      <c r="D208" s="111"/>
      <c r="E208" s="111"/>
    </row>
    <row r="209" spans="3:5" x14ac:dyDescent="0.3">
      <c r="C209" s="111"/>
      <c r="D209" s="111"/>
      <c r="E209" s="111"/>
    </row>
    <row r="210" spans="3:5" x14ac:dyDescent="0.3">
      <c r="C210" s="111"/>
      <c r="D210" s="111"/>
      <c r="E210" s="111"/>
    </row>
    <row r="211" spans="3:5" x14ac:dyDescent="0.3">
      <c r="C211" s="111"/>
      <c r="D211" s="111"/>
      <c r="E211" s="111"/>
    </row>
    <row r="212" spans="3:5" x14ac:dyDescent="0.3">
      <c r="C212" s="111"/>
      <c r="D212" s="111"/>
      <c r="E212" s="111"/>
    </row>
    <row r="213" spans="3:5" x14ac:dyDescent="0.3">
      <c r="C213" s="111"/>
      <c r="D213" s="111"/>
      <c r="E213" s="111"/>
    </row>
    <row r="214" spans="3:5" x14ac:dyDescent="0.3">
      <c r="C214" s="111"/>
      <c r="D214" s="111"/>
      <c r="E214" s="111"/>
    </row>
    <row r="215" spans="3:5" x14ac:dyDescent="0.3">
      <c r="C215" s="111"/>
      <c r="D215" s="111"/>
      <c r="E215" s="111"/>
    </row>
    <row r="216" spans="3:5" x14ac:dyDescent="0.3">
      <c r="C216" s="111"/>
      <c r="D216" s="111"/>
      <c r="E216" s="111"/>
    </row>
    <row r="217" spans="3:5" x14ac:dyDescent="0.3">
      <c r="C217" s="111"/>
      <c r="D217" s="111"/>
      <c r="E217" s="111"/>
    </row>
    <row r="218" spans="3:5" x14ac:dyDescent="0.3">
      <c r="C218" s="111"/>
      <c r="D218" s="111"/>
      <c r="E218" s="111"/>
    </row>
    <row r="219" spans="3:5" x14ac:dyDescent="0.3">
      <c r="C219" s="111"/>
      <c r="D219" s="111"/>
      <c r="E219" s="111"/>
    </row>
    <row r="220" spans="3:5" x14ac:dyDescent="0.3">
      <c r="C220" s="111"/>
      <c r="D220" s="111"/>
      <c r="E220" s="111"/>
    </row>
    <row r="221" spans="3:5" x14ac:dyDescent="0.3">
      <c r="C221" s="111"/>
      <c r="D221" s="111"/>
      <c r="E221" s="111"/>
    </row>
    <row r="222" spans="3:5" x14ac:dyDescent="0.3">
      <c r="C222" s="111"/>
      <c r="D222" s="111"/>
      <c r="E222" s="111"/>
    </row>
    <row r="223" spans="3:5" x14ac:dyDescent="0.3">
      <c r="C223" s="111"/>
      <c r="D223" s="111"/>
      <c r="E223" s="111"/>
    </row>
    <row r="224" spans="3:5" x14ac:dyDescent="0.3">
      <c r="C224" s="111"/>
      <c r="D224" s="111"/>
      <c r="E224" s="111"/>
    </row>
    <row r="225" spans="3:5" x14ac:dyDescent="0.3">
      <c r="C225" s="111"/>
      <c r="D225" s="111"/>
      <c r="E225" s="111"/>
    </row>
    <row r="226" spans="3:5" x14ac:dyDescent="0.3">
      <c r="C226" s="111"/>
      <c r="D226" s="111"/>
      <c r="E226" s="111"/>
    </row>
    <row r="227" spans="3:5" x14ac:dyDescent="0.3">
      <c r="C227" s="111"/>
      <c r="D227" s="111"/>
      <c r="E227" s="111"/>
    </row>
    <row r="228" spans="3:5" x14ac:dyDescent="0.3">
      <c r="C228" s="111"/>
      <c r="D228" s="111"/>
      <c r="E228" s="111"/>
    </row>
    <row r="229" spans="3:5" x14ac:dyDescent="0.3">
      <c r="C229" s="111"/>
      <c r="D229" s="111"/>
      <c r="E229" s="111"/>
    </row>
    <row r="230" spans="3:5" x14ac:dyDescent="0.3">
      <c r="C230" s="111"/>
      <c r="D230" s="111"/>
      <c r="E230" s="111"/>
    </row>
    <row r="231" spans="3:5" x14ac:dyDescent="0.3">
      <c r="C231" s="111"/>
      <c r="D231" s="111"/>
      <c r="E231" s="111"/>
    </row>
    <row r="232" spans="3:5" x14ac:dyDescent="0.3">
      <c r="C232" s="111"/>
      <c r="D232" s="111"/>
      <c r="E232" s="111"/>
    </row>
    <row r="233" spans="3:5" x14ac:dyDescent="0.3">
      <c r="C233" s="111"/>
      <c r="D233" s="111"/>
      <c r="E233" s="111"/>
    </row>
    <row r="234" spans="3:5" x14ac:dyDescent="0.3">
      <c r="C234" s="111"/>
      <c r="D234" s="111"/>
      <c r="E234" s="111"/>
    </row>
    <row r="235" spans="3:5" x14ac:dyDescent="0.3">
      <c r="C235" s="111"/>
      <c r="D235" s="111"/>
      <c r="E235" s="111"/>
    </row>
    <row r="236" spans="3:5" x14ac:dyDescent="0.3">
      <c r="C236" s="111"/>
      <c r="D236" s="111"/>
      <c r="E236" s="111"/>
    </row>
    <row r="237" spans="3:5" x14ac:dyDescent="0.3">
      <c r="C237" s="111"/>
      <c r="D237" s="111"/>
      <c r="E237" s="111"/>
    </row>
    <row r="238" spans="3:5" x14ac:dyDescent="0.3">
      <c r="C238" s="111"/>
      <c r="D238" s="111"/>
      <c r="E238" s="111"/>
    </row>
    <row r="239" spans="3:5" x14ac:dyDescent="0.3">
      <c r="C239" s="111"/>
      <c r="D239" s="111"/>
      <c r="E239" s="111"/>
    </row>
    <row r="240" spans="3:5" x14ac:dyDescent="0.3">
      <c r="C240" s="111"/>
      <c r="D240" s="111"/>
      <c r="E240" s="111"/>
    </row>
    <row r="241" spans="3:5" x14ac:dyDescent="0.3">
      <c r="C241" s="111"/>
      <c r="D241" s="111"/>
      <c r="E241" s="111"/>
    </row>
    <row r="242" spans="3:5" x14ac:dyDescent="0.3">
      <c r="C242" s="111"/>
      <c r="D242" s="111"/>
      <c r="E242" s="111"/>
    </row>
    <row r="243" spans="3:5" x14ac:dyDescent="0.3">
      <c r="C243" s="111"/>
      <c r="D243" s="111"/>
      <c r="E243" s="111"/>
    </row>
    <row r="244" spans="3:5" x14ac:dyDescent="0.3">
      <c r="C244" s="111"/>
      <c r="D244" s="111"/>
      <c r="E244" s="111"/>
    </row>
    <row r="245" spans="3:5" x14ac:dyDescent="0.3">
      <c r="C245" s="111"/>
      <c r="D245" s="111"/>
      <c r="E245" s="111"/>
    </row>
    <row r="246" spans="3:5" x14ac:dyDescent="0.3">
      <c r="C246" s="111"/>
      <c r="D246" s="111"/>
      <c r="E246" s="111"/>
    </row>
    <row r="247" spans="3:5" x14ac:dyDescent="0.3">
      <c r="C247" s="111"/>
      <c r="D247" s="111"/>
      <c r="E247" s="111"/>
    </row>
    <row r="248" spans="3:5" x14ac:dyDescent="0.3">
      <c r="C248" s="111"/>
      <c r="D248" s="111"/>
      <c r="E248" s="111"/>
    </row>
    <row r="249" spans="3:5" x14ac:dyDescent="0.3">
      <c r="C249" s="111"/>
      <c r="D249" s="111"/>
      <c r="E249" s="111"/>
    </row>
    <row r="250" spans="3:5" x14ac:dyDescent="0.3">
      <c r="C250" s="111"/>
      <c r="D250" s="111"/>
      <c r="E250" s="111"/>
    </row>
    <row r="251" spans="3:5" x14ac:dyDescent="0.3">
      <c r="C251" s="111"/>
      <c r="D251" s="111"/>
      <c r="E251" s="111"/>
    </row>
    <row r="252" spans="3:5" x14ac:dyDescent="0.3">
      <c r="C252" s="111"/>
      <c r="D252" s="111"/>
      <c r="E252" s="111"/>
    </row>
    <row r="253" spans="3:5" x14ac:dyDescent="0.3">
      <c r="C253" s="111"/>
      <c r="D253" s="111"/>
      <c r="E253" s="111"/>
    </row>
    <row r="254" spans="3:5" x14ac:dyDescent="0.3">
      <c r="C254" s="111"/>
      <c r="D254" s="111"/>
      <c r="E254" s="111"/>
    </row>
    <row r="255" spans="3:5" x14ac:dyDescent="0.3">
      <c r="C255" s="111"/>
      <c r="D255" s="111"/>
      <c r="E255" s="111"/>
    </row>
    <row r="256" spans="3:5" x14ac:dyDescent="0.3">
      <c r="C256" s="111"/>
      <c r="D256" s="111"/>
      <c r="E256" s="111"/>
    </row>
    <row r="257" spans="3:5" x14ac:dyDescent="0.3">
      <c r="C257" s="111"/>
      <c r="D257" s="111"/>
      <c r="E257" s="111"/>
    </row>
    <row r="258" spans="3:5" x14ac:dyDescent="0.3">
      <c r="C258" s="111"/>
      <c r="D258" s="111"/>
      <c r="E258" s="111"/>
    </row>
    <row r="259" spans="3:5" x14ac:dyDescent="0.3">
      <c r="C259" s="111"/>
      <c r="D259" s="111"/>
      <c r="E259" s="111"/>
    </row>
    <row r="260" spans="3:5" x14ac:dyDescent="0.3">
      <c r="C260" s="111"/>
      <c r="D260" s="111"/>
      <c r="E260" s="111"/>
    </row>
    <row r="261" spans="3:5" x14ac:dyDescent="0.3">
      <c r="C261" s="111"/>
      <c r="D261" s="111"/>
      <c r="E261" s="111"/>
    </row>
    <row r="262" spans="3:5" x14ac:dyDescent="0.3">
      <c r="C262" s="111"/>
      <c r="D262" s="111"/>
      <c r="E262" s="111"/>
    </row>
    <row r="263" spans="3:5" x14ac:dyDescent="0.3">
      <c r="C263" s="111"/>
      <c r="D263" s="111"/>
      <c r="E263" s="111"/>
    </row>
    <row r="264" spans="3:5" x14ac:dyDescent="0.3">
      <c r="C264" s="111"/>
      <c r="D264" s="111"/>
      <c r="E264" s="111"/>
    </row>
    <row r="265" spans="3:5" x14ac:dyDescent="0.3">
      <c r="C265" s="111"/>
      <c r="D265" s="111"/>
      <c r="E265" s="111"/>
    </row>
    <row r="266" spans="3:5" x14ac:dyDescent="0.3">
      <c r="C266" s="111"/>
      <c r="D266" s="111"/>
      <c r="E266" s="111"/>
    </row>
    <row r="267" spans="3:5" x14ac:dyDescent="0.3">
      <c r="C267" s="111"/>
      <c r="D267" s="111"/>
      <c r="E267" s="111"/>
    </row>
    <row r="268" spans="3:5" x14ac:dyDescent="0.3">
      <c r="C268" s="111"/>
      <c r="D268" s="111"/>
      <c r="E268" s="111"/>
    </row>
    <row r="269" spans="3:5" x14ac:dyDescent="0.3">
      <c r="C269" s="111"/>
      <c r="D269" s="111"/>
      <c r="E269" s="111"/>
    </row>
    <row r="270" spans="3:5" x14ac:dyDescent="0.3">
      <c r="C270" s="111"/>
      <c r="D270" s="111"/>
      <c r="E270" s="111"/>
    </row>
    <row r="271" spans="3:5" x14ac:dyDescent="0.3">
      <c r="C271" s="111"/>
      <c r="D271" s="111"/>
      <c r="E271" s="111"/>
    </row>
    <row r="272" spans="3:5" x14ac:dyDescent="0.3">
      <c r="C272" s="111"/>
      <c r="D272" s="111"/>
      <c r="E272" s="111"/>
    </row>
    <row r="273" spans="3:5" x14ac:dyDescent="0.3">
      <c r="C273" s="111"/>
      <c r="D273" s="111"/>
      <c r="E273" s="111"/>
    </row>
    <row r="274" spans="3:5" x14ac:dyDescent="0.3">
      <c r="C274" s="111"/>
      <c r="D274" s="111"/>
      <c r="E274" s="111"/>
    </row>
    <row r="275" spans="3:5" x14ac:dyDescent="0.3">
      <c r="C275" s="111"/>
      <c r="D275" s="111"/>
      <c r="E275" s="111"/>
    </row>
    <row r="276" spans="3:5" x14ac:dyDescent="0.3">
      <c r="C276" s="111"/>
      <c r="D276" s="111"/>
      <c r="E276" s="111"/>
    </row>
    <row r="277" spans="3:5" x14ac:dyDescent="0.3">
      <c r="C277" s="111"/>
      <c r="D277" s="111"/>
      <c r="E277" s="111"/>
    </row>
    <row r="278" spans="3:5" x14ac:dyDescent="0.3">
      <c r="C278" s="111"/>
      <c r="D278" s="111"/>
      <c r="E278" s="111"/>
    </row>
    <row r="279" spans="3:5" x14ac:dyDescent="0.3">
      <c r="C279" s="111"/>
      <c r="D279" s="111"/>
      <c r="E279" s="111"/>
    </row>
    <row r="280" spans="3:5" x14ac:dyDescent="0.3">
      <c r="C280" s="111"/>
      <c r="D280" s="111"/>
      <c r="E280" s="111"/>
    </row>
    <row r="281" spans="3:5" x14ac:dyDescent="0.3">
      <c r="C281" s="111"/>
      <c r="D281" s="111"/>
      <c r="E281" s="111"/>
    </row>
    <row r="282" spans="3:5" x14ac:dyDescent="0.3">
      <c r="C282" s="111"/>
      <c r="D282" s="111"/>
      <c r="E282" s="111"/>
    </row>
    <row r="283" spans="3:5" x14ac:dyDescent="0.3">
      <c r="C283" s="111"/>
      <c r="D283" s="111"/>
      <c r="E283" s="111"/>
    </row>
    <row r="284" spans="3:5" x14ac:dyDescent="0.3">
      <c r="C284" s="111"/>
      <c r="D284" s="111"/>
      <c r="E284" s="111"/>
    </row>
    <row r="285" spans="3:5" x14ac:dyDescent="0.3">
      <c r="C285" s="111"/>
      <c r="D285" s="111"/>
      <c r="E285" s="111"/>
    </row>
    <row r="286" spans="3:5" x14ac:dyDescent="0.3">
      <c r="C286" s="111"/>
      <c r="D286" s="111"/>
      <c r="E286" s="111"/>
    </row>
    <row r="287" spans="3:5" x14ac:dyDescent="0.3">
      <c r="C287" s="111"/>
      <c r="D287" s="111"/>
      <c r="E287" s="111"/>
    </row>
    <row r="288" spans="3:5" x14ac:dyDescent="0.3">
      <c r="C288" s="111"/>
      <c r="D288" s="111"/>
      <c r="E288" s="111"/>
    </row>
    <row r="289" spans="3:5" x14ac:dyDescent="0.3">
      <c r="C289" s="111"/>
      <c r="D289" s="111"/>
      <c r="E289" s="111"/>
    </row>
    <row r="290" spans="3:5" x14ac:dyDescent="0.3">
      <c r="C290" s="111"/>
      <c r="D290" s="111"/>
      <c r="E290" s="111"/>
    </row>
    <row r="291" spans="3:5" x14ac:dyDescent="0.3">
      <c r="C291" s="111"/>
      <c r="D291" s="111"/>
      <c r="E291" s="111"/>
    </row>
    <row r="292" spans="3:5" x14ac:dyDescent="0.3">
      <c r="C292" s="111"/>
      <c r="D292" s="111"/>
      <c r="E292" s="111"/>
    </row>
    <row r="293" spans="3:5" x14ac:dyDescent="0.3">
      <c r="C293" s="111"/>
      <c r="D293" s="111"/>
      <c r="E293" s="111"/>
    </row>
    <row r="294" spans="3:5" x14ac:dyDescent="0.3">
      <c r="C294" s="111"/>
      <c r="D294" s="111"/>
      <c r="E294" s="111"/>
    </row>
    <row r="295" spans="3:5" x14ac:dyDescent="0.3">
      <c r="C295" s="111"/>
      <c r="D295" s="111"/>
      <c r="E295" s="111"/>
    </row>
    <row r="296" spans="3:5" x14ac:dyDescent="0.3">
      <c r="C296" s="111"/>
      <c r="D296" s="111"/>
      <c r="E296" s="111"/>
    </row>
    <row r="297" spans="3:5" x14ac:dyDescent="0.3">
      <c r="C297" s="111"/>
      <c r="D297" s="111"/>
      <c r="E297" s="111"/>
    </row>
    <row r="298" spans="3:5" x14ac:dyDescent="0.3">
      <c r="C298" s="111"/>
      <c r="D298" s="111"/>
      <c r="E298" s="111"/>
    </row>
    <row r="299" spans="3:5" x14ac:dyDescent="0.3">
      <c r="C299" s="111"/>
      <c r="D299" s="111"/>
      <c r="E299" s="111"/>
    </row>
    <row r="300" spans="3:5" x14ac:dyDescent="0.3">
      <c r="C300" s="111"/>
      <c r="D300" s="111"/>
      <c r="E300" s="111"/>
    </row>
    <row r="301" spans="3:5" x14ac:dyDescent="0.3">
      <c r="C301" s="111"/>
      <c r="D301" s="111"/>
      <c r="E301" s="111"/>
    </row>
    <row r="302" spans="3:5" x14ac:dyDescent="0.3">
      <c r="C302" s="111"/>
      <c r="D302" s="111"/>
      <c r="E302" s="111"/>
    </row>
    <row r="303" spans="3:5" x14ac:dyDescent="0.3">
      <c r="C303" s="111"/>
      <c r="D303" s="111"/>
      <c r="E303" s="111"/>
    </row>
    <row r="304" spans="3:5" x14ac:dyDescent="0.3">
      <c r="C304" s="111"/>
      <c r="D304" s="111"/>
      <c r="E304" s="111"/>
    </row>
    <row r="305" spans="3:5" x14ac:dyDescent="0.3">
      <c r="C305" s="111"/>
      <c r="D305" s="111"/>
      <c r="E305" s="111"/>
    </row>
    <row r="306" spans="3:5" x14ac:dyDescent="0.3">
      <c r="C306" s="111"/>
      <c r="D306" s="111"/>
      <c r="E306" s="111"/>
    </row>
    <row r="307" spans="3:5" x14ac:dyDescent="0.3">
      <c r="C307" s="111"/>
      <c r="D307" s="111"/>
      <c r="E307" s="111"/>
    </row>
    <row r="308" spans="3:5" x14ac:dyDescent="0.3">
      <c r="C308" s="111"/>
      <c r="D308" s="111"/>
      <c r="E308" s="111"/>
    </row>
    <row r="309" spans="3:5" x14ac:dyDescent="0.3">
      <c r="C309" s="111"/>
      <c r="D309" s="111"/>
      <c r="E309" s="111"/>
    </row>
    <row r="310" spans="3:5" x14ac:dyDescent="0.3">
      <c r="C310" s="111"/>
      <c r="D310" s="111"/>
      <c r="E310" s="111"/>
    </row>
    <row r="311" spans="3:5" x14ac:dyDescent="0.3">
      <c r="C311" s="111"/>
      <c r="D311" s="111"/>
      <c r="E311" s="111"/>
    </row>
    <row r="312" spans="3:5" x14ac:dyDescent="0.3">
      <c r="C312" s="111"/>
      <c r="D312" s="111"/>
      <c r="E312" s="111"/>
    </row>
    <row r="313" spans="3:5" x14ac:dyDescent="0.3">
      <c r="C313" s="111"/>
      <c r="D313" s="111"/>
      <c r="E313" s="111"/>
    </row>
    <row r="314" spans="3:5" x14ac:dyDescent="0.3">
      <c r="C314" s="111"/>
      <c r="D314" s="111"/>
      <c r="E314" s="111"/>
    </row>
    <row r="315" spans="3:5" x14ac:dyDescent="0.3">
      <c r="C315" s="111"/>
      <c r="D315" s="111"/>
      <c r="E315" s="111"/>
    </row>
    <row r="316" spans="3:5" x14ac:dyDescent="0.3">
      <c r="C316" s="111"/>
      <c r="D316" s="111"/>
      <c r="E316" s="111"/>
    </row>
    <row r="317" spans="3:5" x14ac:dyDescent="0.3">
      <c r="C317" s="111"/>
      <c r="D317" s="111"/>
      <c r="E317" s="111"/>
    </row>
    <row r="318" spans="3:5" x14ac:dyDescent="0.3">
      <c r="C318" s="111"/>
      <c r="D318" s="111"/>
      <c r="E318" s="111"/>
    </row>
    <row r="319" spans="3:5" x14ac:dyDescent="0.3">
      <c r="C319" s="111"/>
      <c r="D319" s="111"/>
      <c r="E319" s="111"/>
    </row>
    <row r="320" spans="3:5" x14ac:dyDescent="0.3">
      <c r="C320" s="111"/>
      <c r="D320" s="111"/>
      <c r="E320" s="111"/>
    </row>
    <row r="321" spans="3:5" x14ac:dyDescent="0.3">
      <c r="C321" s="111"/>
      <c r="D321" s="111"/>
      <c r="E321" s="111"/>
    </row>
    <row r="322" spans="3:5" x14ac:dyDescent="0.3">
      <c r="C322" s="111"/>
      <c r="D322" s="111"/>
      <c r="E322" s="111"/>
    </row>
    <row r="323" spans="3:5" x14ac:dyDescent="0.3">
      <c r="C323" s="111"/>
      <c r="D323" s="111"/>
      <c r="E323" s="111"/>
    </row>
    <row r="324" spans="3:5" x14ac:dyDescent="0.3">
      <c r="C324" s="111"/>
      <c r="D324" s="111"/>
      <c r="E324" s="111"/>
    </row>
    <row r="325" spans="3:5" x14ac:dyDescent="0.3">
      <c r="C325" s="111"/>
      <c r="D325" s="111"/>
      <c r="E325" s="111"/>
    </row>
    <row r="326" spans="3:5" x14ac:dyDescent="0.3">
      <c r="C326" s="111"/>
      <c r="D326" s="111"/>
      <c r="E326" s="111"/>
    </row>
    <row r="327" spans="3:5" x14ac:dyDescent="0.3">
      <c r="C327" s="111"/>
      <c r="D327" s="111"/>
      <c r="E327" s="111"/>
    </row>
    <row r="328" spans="3:5" x14ac:dyDescent="0.3">
      <c r="C328" s="111"/>
      <c r="D328" s="111"/>
      <c r="E328" s="111"/>
    </row>
    <row r="329" spans="3:5" x14ac:dyDescent="0.3">
      <c r="C329" s="111"/>
      <c r="D329" s="111"/>
      <c r="E329" s="111"/>
    </row>
    <row r="330" spans="3:5" x14ac:dyDescent="0.3">
      <c r="C330" s="111"/>
      <c r="D330" s="111"/>
      <c r="E330" s="111"/>
    </row>
    <row r="331" spans="3:5" x14ac:dyDescent="0.3">
      <c r="C331" s="111"/>
      <c r="D331" s="111"/>
      <c r="E331" s="111"/>
    </row>
    <row r="332" spans="3:5" x14ac:dyDescent="0.3">
      <c r="C332" s="111"/>
      <c r="D332" s="111"/>
      <c r="E332" s="111"/>
    </row>
    <row r="333" spans="3:5" x14ac:dyDescent="0.3">
      <c r="C333" s="111"/>
      <c r="D333" s="111"/>
      <c r="E333" s="111"/>
    </row>
    <row r="334" spans="3:5" x14ac:dyDescent="0.3">
      <c r="C334" s="111"/>
      <c r="D334" s="111"/>
      <c r="E334" s="111"/>
    </row>
    <row r="335" spans="3:5" x14ac:dyDescent="0.3">
      <c r="C335" s="111"/>
      <c r="D335" s="111"/>
      <c r="E335" s="111"/>
    </row>
    <row r="336" spans="3:5" x14ac:dyDescent="0.3">
      <c r="C336" s="111"/>
      <c r="D336" s="111"/>
      <c r="E336" s="111"/>
    </row>
    <row r="337" spans="3:5" x14ac:dyDescent="0.3">
      <c r="C337" s="111"/>
      <c r="D337" s="111"/>
      <c r="E337" s="111"/>
    </row>
    <row r="338" spans="3:5" x14ac:dyDescent="0.3">
      <c r="C338" s="111"/>
      <c r="D338" s="111"/>
      <c r="E338" s="111"/>
    </row>
    <row r="339" spans="3:5" x14ac:dyDescent="0.3">
      <c r="C339" s="111"/>
      <c r="D339" s="111"/>
      <c r="E339" s="111"/>
    </row>
    <row r="340" spans="3:5" x14ac:dyDescent="0.3">
      <c r="C340" s="111"/>
      <c r="D340" s="111"/>
      <c r="E340" s="111"/>
    </row>
    <row r="341" spans="3:5" x14ac:dyDescent="0.3">
      <c r="C341" s="111"/>
      <c r="D341" s="111"/>
      <c r="E341" s="111"/>
    </row>
    <row r="342" spans="3:5" x14ac:dyDescent="0.3">
      <c r="C342" s="111"/>
      <c r="D342" s="111"/>
      <c r="E342" s="111"/>
    </row>
    <row r="343" spans="3:5" x14ac:dyDescent="0.3">
      <c r="C343" s="111"/>
      <c r="D343" s="111"/>
      <c r="E343" s="111"/>
    </row>
    <row r="344" spans="3:5" x14ac:dyDescent="0.3">
      <c r="C344" s="111"/>
      <c r="D344" s="111"/>
      <c r="E344" s="111"/>
    </row>
    <row r="345" spans="3:5" x14ac:dyDescent="0.3">
      <c r="C345" s="111"/>
      <c r="D345" s="111"/>
      <c r="E345" s="111"/>
    </row>
    <row r="346" spans="3:5" x14ac:dyDescent="0.3">
      <c r="C346" s="111"/>
      <c r="D346" s="111"/>
      <c r="E346" s="111"/>
    </row>
    <row r="347" spans="3:5" x14ac:dyDescent="0.3">
      <c r="C347" s="111"/>
      <c r="D347" s="111"/>
      <c r="E347" s="111"/>
    </row>
    <row r="348" spans="3:5" x14ac:dyDescent="0.3">
      <c r="C348" s="111"/>
      <c r="D348" s="111"/>
      <c r="E348" s="111"/>
    </row>
    <row r="349" spans="3:5" x14ac:dyDescent="0.3">
      <c r="C349" s="111"/>
      <c r="D349" s="111"/>
      <c r="E349" s="111"/>
    </row>
    <row r="350" spans="3:5" x14ac:dyDescent="0.3">
      <c r="C350" s="111"/>
      <c r="D350" s="111"/>
      <c r="E350" s="111"/>
    </row>
    <row r="351" spans="3:5" x14ac:dyDescent="0.3">
      <c r="C351" s="111"/>
      <c r="D351" s="111"/>
      <c r="E351" s="111"/>
    </row>
    <row r="352" spans="3:5" x14ac:dyDescent="0.3">
      <c r="C352" s="111"/>
      <c r="D352" s="111"/>
      <c r="E352" s="111"/>
    </row>
    <row r="353" spans="3:5" x14ac:dyDescent="0.3">
      <c r="C353" s="111"/>
      <c r="D353" s="111"/>
      <c r="E353" s="111"/>
    </row>
    <row r="354" spans="3:5" x14ac:dyDescent="0.3">
      <c r="C354" s="111"/>
      <c r="D354" s="111"/>
      <c r="E354" s="111"/>
    </row>
    <row r="355" spans="3:5" x14ac:dyDescent="0.3">
      <c r="C355" s="111"/>
      <c r="D355" s="111"/>
      <c r="E355" s="111"/>
    </row>
    <row r="356" spans="3:5" x14ac:dyDescent="0.3">
      <c r="C356" s="111"/>
      <c r="D356" s="111"/>
      <c r="E356" s="111"/>
    </row>
    <row r="357" spans="3:5" x14ac:dyDescent="0.3">
      <c r="C357" s="111"/>
      <c r="D357" s="111"/>
      <c r="E357" s="111"/>
    </row>
    <row r="358" spans="3:5" x14ac:dyDescent="0.3">
      <c r="C358" s="111"/>
      <c r="D358" s="111"/>
      <c r="E358" s="111"/>
    </row>
    <row r="359" spans="3:5" x14ac:dyDescent="0.3">
      <c r="C359" s="111"/>
      <c r="D359" s="111"/>
      <c r="E359" s="111"/>
    </row>
    <row r="360" spans="3:5" x14ac:dyDescent="0.3">
      <c r="C360" s="111"/>
      <c r="D360" s="111"/>
      <c r="E360" s="111"/>
    </row>
    <row r="361" spans="3:5" x14ac:dyDescent="0.3">
      <c r="C361" s="111"/>
      <c r="D361" s="111"/>
      <c r="E361" s="111"/>
    </row>
    <row r="362" spans="3:5" x14ac:dyDescent="0.3">
      <c r="C362" s="111"/>
      <c r="D362" s="111"/>
      <c r="E362" s="111"/>
    </row>
    <row r="363" spans="3:5" x14ac:dyDescent="0.3">
      <c r="C363" s="111"/>
      <c r="D363" s="111"/>
      <c r="E363" s="111"/>
    </row>
    <row r="364" spans="3:5" x14ac:dyDescent="0.3">
      <c r="C364" s="111"/>
      <c r="D364" s="111"/>
      <c r="E364" s="111"/>
    </row>
    <row r="365" spans="3:5" x14ac:dyDescent="0.3">
      <c r="C365" s="111"/>
      <c r="D365" s="111"/>
      <c r="E365" s="111"/>
    </row>
    <row r="366" spans="3:5" x14ac:dyDescent="0.3">
      <c r="C366" s="111"/>
      <c r="D366" s="111"/>
      <c r="E366" s="111"/>
    </row>
    <row r="367" spans="3:5" x14ac:dyDescent="0.3">
      <c r="C367" s="111"/>
      <c r="D367" s="111"/>
      <c r="E367" s="111"/>
    </row>
    <row r="368" spans="3:5" x14ac:dyDescent="0.3">
      <c r="C368" s="111"/>
      <c r="D368" s="111"/>
      <c r="E368" s="111"/>
    </row>
    <row r="369" spans="3:5" x14ac:dyDescent="0.3">
      <c r="C369" s="111"/>
      <c r="D369" s="111"/>
      <c r="E369" s="111"/>
    </row>
    <row r="370" spans="3:5" x14ac:dyDescent="0.3">
      <c r="C370" s="111"/>
      <c r="D370" s="111"/>
      <c r="E370" s="111"/>
    </row>
    <row r="371" spans="3:5" x14ac:dyDescent="0.3">
      <c r="C371" s="111"/>
      <c r="D371" s="111"/>
      <c r="E371" s="111"/>
    </row>
    <row r="372" spans="3:5" x14ac:dyDescent="0.3">
      <c r="C372" s="111"/>
      <c r="D372" s="111"/>
      <c r="E372" s="111"/>
    </row>
    <row r="373" spans="3:5" x14ac:dyDescent="0.3">
      <c r="C373" s="111"/>
      <c r="D373" s="111"/>
      <c r="E373" s="111"/>
    </row>
    <row r="374" spans="3:5" x14ac:dyDescent="0.3">
      <c r="C374" s="111"/>
      <c r="D374" s="111"/>
      <c r="E374" s="111"/>
    </row>
    <row r="375" spans="3:5" x14ac:dyDescent="0.3">
      <c r="C375" s="111"/>
      <c r="D375" s="111"/>
      <c r="E375" s="111"/>
    </row>
    <row r="376" spans="3:5" x14ac:dyDescent="0.3">
      <c r="C376" s="111"/>
      <c r="D376" s="111"/>
      <c r="E376" s="111"/>
    </row>
    <row r="377" spans="3:5" x14ac:dyDescent="0.3">
      <c r="C377" s="111"/>
      <c r="D377" s="111"/>
      <c r="E377" s="111"/>
    </row>
    <row r="378" spans="3:5" x14ac:dyDescent="0.3">
      <c r="C378" s="111"/>
      <c r="D378" s="111"/>
      <c r="E378" s="111"/>
    </row>
    <row r="379" spans="3:5" x14ac:dyDescent="0.3">
      <c r="C379" s="111"/>
      <c r="D379" s="111"/>
      <c r="E379" s="111"/>
    </row>
    <row r="380" spans="3:5" x14ac:dyDescent="0.3">
      <c r="C380" s="111"/>
      <c r="D380" s="111"/>
      <c r="E380" s="111"/>
    </row>
    <row r="381" spans="3:5" x14ac:dyDescent="0.3">
      <c r="C381" s="111"/>
      <c r="D381" s="111"/>
      <c r="E381" s="111"/>
    </row>
    <row r="382" spans="3:5" x14ac:dyDescent="0.3">
      <c r="C382" s="111"/>
      <c r="D382" s="111"/>
      <c r="E382" s="111"/>
    </row>
    <row r="383" spans="3:5" x14ac:dyDescent="0.3">
      <c r="C383" s="111"/>
      <c r="D383" s="111"/>
      <c r="E383" s="111"/>
    </row>
    <row r="384" spans="3:5" x14ac:dyDescent="0.3">
      <c r="C384" s="111"/>
      <c r="D384" s="111"/>
      <c r="E384" s="111"/>
    </row>
    <row r="385" spans="3:5" x14ac:dyDescent="0.3">
      <c r="C385" s="111"/>
      <c r="D385" s="111"/>
      <c r="E385" s="111"/>
    </row>
    <row r="386" spans="3:5" x14ac:dyDescent="0.3">
      <c r="C386" s="111"/>
      <c r="D386" s="111"/>
      <c r="E386" s="111"/>
    </row>
    <row r="387" spans="3:5" x14ac:dyDescent="0.3">
      <c r="C387" s="111"/>
      <c r="D387" s="111"/>
      <c r="E387" s="111"/>
    </row>
    <row r="388" spans="3:5" x14ac:dyDescent="0.3">
      <c r="C388" s="111"/>
      <c r="D388" s="111"/>
      <c r="E388" s="111"/>
    </row>
    <row r="389" spans="3:5" x14ac:dyDescent="0.3">
      <c r="C389" s="111"/>
      <c r="D389" s="111"/>
      <c r="E389" s="111"/>
    </row>
    <row r="390" spans="3:5" x14ac:dyDescent="0.3">
      <c r="C390" s="111"/>
      <c r="D390" s="111"/>
      <c r="E390" s="111"/>
    </row>
    <row r="391" spans="3:5" x14ac:dyDescent="0.3">
      <c r="C391" s="111"/>
      <c r="D391" s="111"/>
      <c r="E391" s="111"/>
    </row>
    <row r="392" spans="3:5" x14ac:dyDescent="0.3">
      <c r="C392" s="111"/>
      <c r="D392" s="111"/>
      <c r="E392" s="111"/>
    </row>
    <row r="393" spans="3:5" x14ac:dyDescent="0.3">
      <c r="C393" s="111"/>
      <c r="D393" s="111"/>
      <c r="E393" s="111"/>
    </row>
    <row r="394" spans="3:5" x14ac:dyDescent="0.3">
      <c r="C394" s="111"/>
      <c r="D394" s="111"/>
      <c r="E394" s="111"/>
    </row>
    <row r="395" spans="3:5" x14ac:dyDescent="0.3">
      <c r="C395" s="111"/>
      <c r="D395" s="111"/>
      <c r="E395" s="111"/>
    </row>
    <row r="396" spans="3:5" x14ac:dyDescent="0.3">
      <c r="C396" s="111"/>
      <c r="D396" s="111"/>
      <c r="E396" s="111"/>
    </row>
    <row r="397" spans="3:5" x14ac:dyDescent="0.3">
      <c r="C397" s="111"/>
      <c r="D397" s="111"/>
      <c r="E397" s="111"/>
    </row>
    <row r="398" spans="3:5" x14ac:dyDescent="0.3">
      <c r="C398" s="111"/>
      <c r="D398" s="111"/>
      <c r="E398" s="111"/>
    </row>
    <row r="399" spans="3:5" x14ac:dyDescent="0.3">
      <c r="C399" s="111"/>
      <c r="D399" s="111"/>
      <c r="E399" s="111"/>
    </row>
    <row r="400" spans="3:5" x14ac:dyDescent="0.3">
      <c r="C400" s="111"/>
      <c r="D400" s="111"/>
      <c r="E400" s="111"/>
    </row>
    <row r="401" spans="3:5" x14ac:dyDescent="0.3">
      <c r="C401" s="111"/>
      <c r="D401" s="111"/>
      <c r="E401" s="111"/>
    </row>
    <row r="402" spans="3:5" x14ac:dyDescent="0.3">
      <c r="C402" s="111"/>
      <c r="D402" s="111"/>
      <c r="E402" s="111"/>
    </row>
    <row r="403" spans="3:5" x14ac:dyDescent="0.3">
      <c r="C403" s="111"/>
      <c r="D403" s="111"/>
      <c r="E403" s="111"/>
    </row>
    <row r="404" spans="3:5" x14ac:dyDescent="0.3">
      <c r="C404" s="111"/>
      <c r="D404" s="111"/>
      <c r="E404" s="111"/>
    </row>
    <row r="405" spans="3:5" x14ac:dyDescent="0.3">
      <c r="C405" s="111"/>
      <c r="D405" s="111"/>
      <c r="E405" s="111"/>
    </row>
    <row r="406" spans="3:5" x14ac:dyDescent="0.3">
      <c r="C406" s="111"/>
      <c r="D406" s="111"/>
      <c r="E406" s="111"/>
    </row>
    <row r="407" spans="3:5" x14ac:dyDescent="0.3">
      <c r="C407" s="111"/>
      <c r="D407" s="111"/>
      <c r="E407" s="111"/>
    </row>
    <row r="408" spans="3:5" x14ac:dyDescent="0.3">
      <c r="C408" s="111"/>
      <c r="D408" s="111"/>
      <c r="E408" s="111"/>
    </row>
    <row r="409" spans="3:5" x14ac:dyDescent="0.3">
      <c r="C409" s="111"/>
      <c r="D409" s="111"/>
      <c r="E409" s="111"/>
    </row>
    <row r="410" spans="3:5" x14ac:dyDescent="0.3">
      <c r="C410" s="111"/>
      <c r="D410" s="111"/>
      <c r="E410" s="111"/>
    </row>
    <row r="411" spans="3:5" x14ac:dyDescent="0.3">
      <c r="C411" s="111"/>
      <c r="D411" s="111"/>
      <c r="E411" s="111"/>
    </row>
    <row r="412" spans="3:5" x14ac:dyDescent="0.3">
      <c r="C412" s="111"/>
      <c r="D412" s="111"/>
      <c r="E412" s="111"/>
    </row>
    <row r="413" spans="3:5" x14ac:dyDescent="0.3">
      <c r="C413" s="111"/>
      <c r="D413" s="111"/>
      <c r="E413" s="111"/>
    </row>
    <row r="414" spans="3:5" x14ac:dyDescent="0.3">
      <c r="C414" s="111"/>
      <c r="D414" s="111"/>
      <c r="E414" s="111"/>
    </row>
    <row r="415" spans="3:5" x14ac:dyDescent="0.3">
      <c r="C415" s="111"/>
      <c r="D415" s="111"/>
      <c r="E415" s="111"/>
    </row>
    <row r="416" spans="3:5" x14ac:dyDescent="0.3">
      <c r="C416" s="111"/>
      <c r="D416" s="111"/>
      <c r="E416" s="111"/>
    </row>
    <row r="417" spans="3:5" x14ac:dyDescent="0.3">
      <c r="C417" s="111"/>
      <c r="D417" s="111"/>
      <c r="E417" s="111"/>
    </row>
    <row r="418" spans="3:5" x14ac:dyDescent="0.3">
      <c r="C418" s="111"/>
      <c r="D418" s="111"/>
      <c r="E418" s="111"/>
    </row>
    <row r="419" spans="3:5" x14ac:dyDescent="0.3">
      <c r="C419" s="111"/>
      <c r="D419" s="111"/>
      <c r="E419" s="111"/>
    </row>
    <row r="420" spans="3:5" x14ac:dyDescent="0.3">
      <c r="C420" s="111"/>
      <c r="D420" s="111"/>
      <c r="E420" s="111"/>
    </row>
    <row r="421" spans="3:5" x14ac:dyDescent="0.3">
      <c r="C421" s="111"/>
      <c r="D421" s="111"/>
      <c r="E421" s="111"/>
    </row>
    <row r="422" spans="3:5" x14ac:dyDescent="0.3">
      <c r="C422" s="111"/>
      <c r="D422" s="111"/>
      <c r="E422" s="111"/>
    </row>
    <row r="423" spans="3:5" x14ac:dyDescent="0.3">
      <c r="C423" s="111"/>
      <c r="D423" s="111"/>
      <c r="E423" s="111"/>
    </row>
    <row r="424" spans="3:5" x14ac:dyDescent="0.3">
      <c r="C424" s="111"/>
      <c r="D424" s="111"/>
      <c r="E424" s="111"/>
    </row>
    <row r="425" spans="3:5" x14ac:dyDescent="0.3">
      <c r="C425" s="111"/>
      <c r="D425" s="111"/>
      <c r="E425" s="111"/>
    </row>
    <row r="426" spans="3:5" x14ac:dyDescent="0.3">
      <c r="C426" s="111"/>
      <c r="D426" s="111"/>
      <c r="E426" s="111"/>
    </row>
    <row r="427" spans="3:5" x14ac:dyDescent="0.3">
      <c r="C427" s="111"/>
      <c r="D427" s="111"/>
      <c r="E427" s="111"/>
    </row>
    <row r="428" spans="3:5" x14ac:dyDescent="0.3">
      <c r="C428" s="111"/>
      <c r="D428" s="111"/>
      <c r="E428" s="111"/>
    </row>
    <row r="429" spans="3:5" x14ac:dyDescent="0.3">
      <c r="C429" s="111"/>
      <c r="D429" s="111"/>
      <c r="E429" s="111"/>
    </row>
    <row r="430" spans="3:5" x14ac:dyDescent="0.3">
      <c r="C430" s="111"/>
      <c r="D430" s="111"/>
      <c r="E430" s="111"/>
    </row>
    <row r="431" spans="3:5" x14ac:dyDescent="0.3">
      <c r="C431" s="111"/>
      <c r="D431" s="111"/>
      <c r="E431" s="111"/>
    </row>
    <row r="432" spans="3:5" x14ac:dyDescent="0.3">
      <c r="C432" s="111"/>
      <c r="D432" s="111"/>
      <c r="E432" s="111"/>
    </row>
    <row r="433" spans="3:5" x14ac:dyDescent="0.3">
      <c r="C433" s="111"/>
      <c r="D433" s="111"/>
      <c r="E433" s="111"/>
    </row>
    <row r="434" spans="3:5" x14ac:dyDescent="0.3">
      <c r="C434" s="111"/>
      <c r="D434" s="111"/>
      <c r="E434" s="111"/>
    </row>
    <row r="435" spans="3:5" x14ac:dyDescent="0.3">
      <c r="C435" s="111"/>
      <c r="D435" s="111"/>
      <c r="E435" s="111"/>
    </row>
    <row r="436" spans="3:5" x14ac:dyDescent="0.3">
      <c r="C436" s="111"/>
      <c r="D436" s="111"/>
      <c r="E436" s="111"/>
    </row>
    <row r="437" spans="3:5" x14ac:dyDescent="0.3">
      <c r="C437" s="111"/>
      <c r="D437" s="111"/>
      <c r="E437" s="111"/>
    </row>
    <row r="438" spans="3:5" x14ac:dyDescent="0.3">
      <c r="C438" s="111"/>
      <c r="D438" s="111"/>
      <c r="E438" s="111"/>
    </row>
    <row r="439" spans="3:5" x14ac:dyDescent="0.3">
      <c r="C439" s="111"/>
      <c r="D439" s="111"/>
      <c r="E439" s="111"/>
    </row>
    <row r="440" spans="3:5" x14ac:dyDescent="0.3">
      <c r="C440" s="111"/>
      <c r="D440" s="111"/>
      <c r="E440" s="111"/>
    </row>
    <row r="441" spans="3:5" x14ac:dyDescent="0.3">
      <c r="C441" s="111"/>
      <c r="D441" s="111"/>
      <c r="E441" s="111"/>
    </row>
    <row r="442" spans="3:5" x14ac:dyDescent="0.3">
      <c r="C442" s="111"/>
      <c r="D442" s="111"/>
      <c r="E442" s="111"/>
    </row>
    <row r="443" spans="3:5" x14ac:dyDescent="0.3">
      <c r="C443" s="111"/>
      <c r="D443" s="111"/>
      <c r="E443" s="111"/>
    </row>
    <row r="444" spans="3:5" x14ac:dyDescent="0.3">
      <c r="C444" s="111"/>
      <c r="D444" s="111"/>
      <c r="E444" s="111"/>
    </row>
    <row r="445" spans="3:5" x14ac:dyDescent="0.3">
      <c r="C445" s="111"/>
      <c r="D445" s="111"/>
      <c r="E445" s="111"/>
    </row>
    <row r="446" spans="3:5" x14ac:dyDescent="0.3">
      <c r="C446" s="111"/>
      <c r="D446" s="111"/>
      <c r="E446" s="111"/>
    </row>
    <row r="447" spans="3:5" x14ac:dyDescent="0.3">
      <c r="C447" s="111"/>
      <c r="D447" s="111"/>
      <c r="E447" s="111"/>
    </row>
    <row r="448" spans="3:5" x14ac:dyDescent="0.3">
      <c r="C448" s="111"/>
      <c r="D448" s="111"/>
      <c r="E448" s="111"/>
    </row>
    <row r="449" spans="3:5" x14ac:dyDescent="0.3">
      <c r="C449" s="111"/>
      <c r="D449" s="111"/>
      <c r="E449" s="111"/>
    </row>
    <row r="450" spans="3:5" x14ac:dyDescent="0.3">
      <c r="C450" s="111"/>
      <c r="D450" s="111"/>
      <c r="E450" s="111"/>
    </row>
    <row r="451" spans="3:5" x14ac:dyDescent="0.3">
      <c r="C451" s="111"/>
      <c r="D451" s="111"/>
      <c r="E451" s="111"/>
    </row>
    <row r="452" spans="3:5" x14ac:dyDescent="0.3">
      <c r="C452" s="111"/>
      <c r="D452" s="111"/>
      <c r="E452" s="111"/>
    </row>
    <row r="453" spans="3:5" x14ac:dyDescent="0.3">
      <c r="C453" s="111"/>
      <c r="D453" s="111"/>
      <c r="E453" s="111"/>
    </row>
    <row r="454" spans="3:5" x14ac:dyDescent="0.3">
      <c r="C454" s="111"/>
      <c r="D454" s="111"/>
      <c r="E454" s="111"/>
    </row>
    <row r="455" spans="3:5" x14ac:dyDescent="0.3">
      <c r="C455" s="111"/>
      <c r="D455" s="111"/>
      <c r="E455" s="111"/>
    </row>
    <row r="456" spans="3:5" x14ac:dyDescent="0.3">
      <c r="C456" s="111"/>
      <c r="D456" s="111"/>
      <c r="E456" s="111"/>
    </row>
    <row r="457" spans="3:5" x14ac:dyDescent="0.3">
      <c r="C457" s="111"/>
      <c r="D457" s="111"/>
      <c r="E457" s="111"/>
    </row>
    <row r="458" spans="3:5" x14ac:dyDescent="0.3">
      <c r="C458" s="111"/>
      <c r="D458" s="111"/>
      <c r="E458" s="111"/>
    </row>
    <row r="459" spans="3:5" x14ac:dyDescent="0.3">
      <c r="C459" s="111"/>
      <c r="D459" s="111"/>
      <c r="E459" s="111"/>
    </row>
    <row r="460" spans="3:5" x14ac:dyDescent="0.3">
      <c r="C460" s="111"/>
      <c r="D460" s="111"/>
      <c r="E460" s="111"/>
    </row>
    <row r="461" spans="3:5" x14ac:dyDescent="0.3">
      <c r="C461" s="111"/>
      <c r="D461" s="111"/>
      <c r="E461" s="111"/>
    </row>
    <row r="462" spans="3:5" x14ac:dyDescent="0.3">
      <c r="C462" s="111"/>
      <c r="D462" s="111"/>
      <c r="E462" s="111"/>
    </row>
    <row r="463" spans="3:5" x14ac:dyDescent="0.3">
      <c r="C463" s="111"/>
      <c r="D463" s="111"/>
      <c r="E463" s="111"/>
    </row>
    <row r="464" spans="3:5" x14ac:dyDescent="0.3">
      <c r="C464" s="111"/>
      <c r="D464" s="111"/>
      <c r="E464" s="111"/>
    </row>
    <row r="465" spans="3:5" x14ac:dyDescent="0.3">
      <c r="C465" s="111"/>
      <c r="D465" s="111"/>
      <c r="E465" s="111"/>
    </row>
    <row r="466" spans="3:5" x14ac:dyDescent="0.3">
      <c r="C466" s="111"/>
      <c r="D466" s="111"/>
      <c r="E466" s="111"/>
    </row>
    <row r="467" spans="3:5" x14ac:dyDescent="0.3">
      <c r="C467" s="111"/>
      <c r="D467" s="111"/>
      <c r="E467" s="111"/>
    </row>
    <row r="468" spans="3:5" x14ac:dyDescent="0.3">
      <c r="C468" s="111"/>
      <c r="D468" s="111"/>
      <c r="E468" s="111"/>
    </row>
    <row r="469" spans="3:5" x14ac:dyDescent="0.3">
      <c r="C469" s="111"/>
      <c r="D469" s="111"/>
      <c r="E469" s="111"/>
    </row>
    <row r="470" spans="3:5" x14ac:dyDescent="0.3">
      <c r="C470" s="111"/>
      <c r="D470" s="111"/>
      <c r="E470" s="111"/>
    </row>
    <row r="471" spans="3:5" x14ac:dyDescent="0.3">
      <c r="C471" s="111"/>
      <c r="D471" s="111"/>
      <c r="E471" s="111"/>
    </row>
    <row r="472" spans="3:5" x14ac:dyDescent="0.3">
      <c r="C472" s="111"/>
      <c r="D472" s="111"/>
      <c r="E472" s="111"/>
    </row>
    <row r="473" spans="3:5" x14ac:dyDescent="0.3">
      <c r="C473" s="111"/>
      <c r="D473" s="111"/>
      <c r="E473" s="111"/>
    </row>
    <row r="474" spans="3:5" x14ac:dyDescent="0.3">
      <c r="C474" s="111"/>
      <c r="D474" s="111"/>
      <c r="E474" s="111"/>
    </row>
    <row r="475" spans="3:5" x14ac:dyDescent="0.3">
      <c r="C475" s="111"/>
      <c r="D475" s="111"/>
      <c r="E475" s="111"/>
    </row>
    <row r="476" spans="3:5" x14ac:dyDescent="0.3">
      <c r="C476" s="111"/>
      <c r="D476" s="111"/>
      <c r="E476" s="111"/>
    </row>
    <row r="477" spans="3:5" x14ac:dyDescent="0.3">
      <c r="C477" s="111"/>
      <c r="D477" s="111"/>
      <c r="E477" s="111"/>
    </row>
    <row r="478" spans="3:5" x14ac:dyDescent="0.3">
      <c r="C478" s="111"/>
      <c r="D478" s="111"/>
      <c r="E478" s="111"/>
    </row>
    <row r="479" spans="3:5" x14ac:dyDescent="0.3">
      <c r="C479" s="111"/>
      <c r="D479" s="111"/>
      <c r="E479" s="111"/>
    </row>
    <row r="480" spans="3:5" x14ac:dyDescent="0.3">
      <c r="C480" s="111"/>
      <c r="D480" s="111"/>
      <c r="E480" s="111"/>
    </row>
    <row r="481" spans="3:5" x14ac:dyDescent="0.3">
      <c r="C481" s="111"/>
      <c r="D481" s="111"/>
      <c r="E481" s="111"/>
    </row>
    <row r="482" spans="3:5" x14ac:dyDescent="0.3">
      <c r="C482" s="111"/>
      <c r="D482" s="111"/>
      <c r="E482" s="111"/>
    </row>
    <row r="483" spans="3:5" x14ac:dyDescent="0.3">
      <c r="C483" s="111"/>
      <c r="D483" s="111"/>
      <c r="E483" s="111"/>
    </row>
    <row r="484" spans="3:5" x14ac:dyDescent="0.3">
      <c r="C484" s="111"/>
      <c r="D484" s="111"/>
      <c r="E484" s="111"/>
    </row>
    <row r="485" spans="3:5" x14ac:dyDescent="0.3">
      <c r="C485" s="111"/>
      <c r="D485" s="111"/>
      <c r="E485" s="111"/>
    </row>
    <row r="486" spans="3:5" x14ac:dyDescent="0.3">
      <c r="C486" s="111"/>
      <c r="D486" s="111"/>
      <c r="E486" s="111"/>
    </row>
    <row r="487" spans="3:5" x14ac:dyDescent="0.3">
      <c r="C487" s="111"/>
      <c r="D487" s="111"/>
      <c r="E487" s="111"/>
    </row>
    <row r="488" spans="3:5" x14ac:dyDescent="0.3">
      <c r="C488" s="111"/>
      <c r="D488" s="111"/>
      <c r="E488" s="111"/>
    </row>
    <row r="489" spans="3:5" x14ac:dyDescent="0.3">
      <c r="C489" s="111"/>
      <c r="D489" s="111"/>
      <c r="E489" s="111"/>
    </row>
    <row r="490" spans="3:5" x14ac:dyDescent="0.3">
      <c r="C490" s="111"/>
      <c r="D490" s="111"/>
      <c r="E490" s="111"/>
    </row>
    <row r="491" spans="3:5" x14ac:dyDescent="0.3">
      <c r="C491" s="111"/>
      <c r="D491" s="111"/>
      <c r="E491" s="111"/>
    </row>
    <row r="492" spans="3:5" x14ac:dyDescent="0.3">
      <c r="C492" s="111"/>
      <c r="D492" s="111"/>
      <c r="E492" s="111"/>
    </row>
    <row r="493" spans="3:5" x14ac:dyDescent="0.3">
      <c r="C493" s="111"/>
      <c r="D493" s="111"/>
      <c r="E493" s="111"/>
    </row>
    <row r="494" spans="3:5" x14ac:dyDescent="0.3">
      <c r="C494" s="111"/>
      <c r="D494" s="111"/>
      <c r="E494" s="111"/>
    </row>
    <row r="495" spans="3:5" x14ac:dyDescent="0.3">
      <c r="C495" s="111"/>
      <c r="D495" s="111"/>
      <c r="E495" s="111"/>
    </row>
    <row r="496" spans="3:5" x14ac:dyDescent="0.3">
      <c r="C496" s="111"/>
      <c r="D496" s="111"/>
      <c r="E496" s="111"/>
    </row>
    <row r="497" spans="3:5" x14ac:dyDescent="0.3">
      <c r="C497" s="111"/>
      <c r="D497" s="111"/>
      <c r="E497" s="111"/>
    </row>
    <row r="498" spans="3:5" x14ac:dyDescent="0.3">
      <c r="C498" s="111"/>
      <c r="D498" s="111"/>
      <c r="E498" s="111"/>
    </row>
    <row r="499" spans="3:5" x14ac:dyDescent="0.3">
      <c r="C499" s="111"/>
      <c r="D499" s="111"/>
      <c r="E499" s="111"/>
    </row>
    <row r="500" spans="3:5" x14ac:dyDescent="0.3">
      <c r="C500" s="111"/>
      <c r="D500" s="111"/>
      <c r="E500" s="111"/>
    </row>
    <row r="501" spans="3:5" x14ac:dyDescent="0.3">
      <c r="C501" s="111"/>
      <c r="D501" s="111"/>
      <c r="E501" s="111"/>
    </row>
    <row r="502" spans="3:5" x14ac:dyDescent="0.3">
      <c r="C502" s="111"/>
      <c r="D502" s="111"/>
      <c r="E502" s="111"/>
    </row>
    <row r="503" spans="3:5" x14ac:dyDescent="0.3">
      <c r="C503" s="111"/>
      <c r="D503" s="111"/>
      <c r="E503" s="111"/>
    </row>
    <row r="504" spans="3:5" x14ac:dyDescent="0.3">
      <c r="C504" s="111"/>
      <c r="D504" s="111"/>
      <c r="E504" s="111"/>
    </row>
    <row r="505" spans="3:5" x14ac:dyDescent="0.3">
      <c r="C505" s="111"/>
      <c r="D505" s="111"/>
      <c r="E505" s="111"/>
    </row>
    <row r="506" spans="3:5" x14ac:dyDescent="0.3">
      <c r="C506" s="111"/>
      <c r="D506" s="111"/>
      <c r="E506" s="111"/>
    </row>
    <row r="507" spans="3:5" x14ac:dyDescent="0.3">
      <c r="C507" s="111"/>
      <c r="D507" s="111"/>
      <c r="E507" s="111"/>
    </row>
    <row r="508" spans="3:5" x14ac:dyDescent="0.3">
      <c r="C508" s="111"/>
      <c r="D508" s="111"/>
      <c r="E508" s="111"/>
    </row>
    <row r="509" spans="3:5" x14ac:dyDescent="0.3">
      <c r="C509" s="111"/>
      <c r="D509" s="111"/>
      <c r="E509" s="111"/>
    </row>
    <row r="510" spans="3:5" x14ac:dyDescent="0.3">
      <c r="C510" s="111"/>
      <c r="D510" s="111"/>
      <c r="E510" s="111"/>
    </row>
    <row r="511" spans="3:5" x14ac:dyDescent="0.3">
      <c r="C511" s="111"/>
      <c r="D511" s="111"/>
      <c r="E511" s="111"/>
    </row>
    <row r="512" spans="3:5" x14ac:dyDescent="0.3">
      <c r="C512" s="111"/>
      <c r="D512" s="111"/>
      <c r="E512" s="111"/>
    </row>
    <row r="513" spans="3:5" x14ac:dyDescent="0.3">
      <c r="C513" s="111"/>
      <c r="D513" s="111"/>
      <c r="E513" s="111"/>
    </row>
    <row r="514" spans="3:5" x14ac:dyDescent="0.3">
      <c r="C514" s="111"/>
      <c r="D514" s="111"/>
      <c r="E514" s="111"/>
    </row>
    <row r="515" spans="3:5" x14ac:dyDescent="0.3">
      <c r="C515" s="111"/>
      <c r="D515" s="111"/>
      <c r="E515" s="111"/>
    </row>
    <row r="516" spans="3:5" x14ac:dyDescent="0.3">
      <c r="C516" s="111"/>
      <c r="D516" s="111"/>
      <c r="E516" s="111"/>
    </row>
    <row r="517" spans="3:5" x14ac:dyDescent="0.3">
      <c r="C517" s="111"/>
      <c r="D517" s="111"/>
      <c r="E517" s="111"/>
    </row>
    <row r="518" spans="3:5" x14ac:dyDescent="0.3">
      <c r="C518" s="111"/>
      <c r="D518" s="111"/>
      <c r="E518" s="111"/>
    </row>
    <row r="519" spans="3:5" x14ac:dyDescent="0.3">
      <c r="C519" s="111"/>
      <c r="D519" s="111"/>
      <c r="E519" s="111"/>
    </row>
    <row r="520" spans="3:5" x14ac:dyDescent="0.3">
      <c r="C520" s="111"/>
      <c r="D520" s="111"/>
      <c r="E520" s="111"/>
    </row>
    <row r="521" spans="3:5" x14ac:dyDescent="0.3">
      <c r="C521" s="111"/>
      <c r="D521" s="111"/>
      <c r="E521" s="111"/>
    </row>
    <row r="522" spans="3:5" x14ac:dyDescent="0.3">
      <c r="C522" s="111"/>
      <c r="D522" s="111"/>
      <c r="E522" s="111"/>
    </row>
    <row r="523" spans="3:5" x14ac:dyDescent="0.3">
      <c r="C523" s="111"/>
      <c r="D523" s="111"/>
      <c r="E523" s="111"/>
    </row>
    <row r="524" spans="3:5" x14ac:dyDescent="0.3">
      <c r="C524" s="111"/>
      <c r="D524" s="111"/>
      <c r="E524" s="111"/>
    </row>
    <row r="525" spans="3:5" x14ac:dyDescent="0.3">
      <c r="C525" s="111"/>
      <c r="D525" s="111"/>
      <c r="E525" s="111"/>
    </row>
    <row r="526" spans="3:5" x14ac:dyDescent="0.3">
      <c r="C526" s="111"/>
      <c r="D526" s="111"/>
      <c r="E526" s="111"/>
    </row>
    <row r="527" spans="3:5" x14ac:dyDescent="0.3">
      <c r="C527" s="111"/>
      <c r="D527" s="111"/>
      <c r="E527" s="111"/>
    </row>
    <row r="528" spans="3:5" x14ac:dyDescent="0.3">
      <c r="C528" s="111"/>
      <c r="D528" s="111"/>
      <c r="E528" s="111"/>
    </row>
    <row r="529" spans="3:5" x14ac:dyDescent="0.3">
      <c r="C529" s="111"/>
      <c r="D529" s="111"/>
      <c r="E529" s="111"/>
    </row>
    <row r="530" spans="3:5" x14ac:dyDescent="0.3">
      <c r="C530" s="111"/>
      <c r="D530" s="111"/>
      <c r="E530" s="111"/>
    </row>
    <row r="531" spans="3:5" x14ac:dyDescent="0.3">
      <c r="C531" s="111"/>
      <c r="D531" s="111"/>
      <c r="E531" s="111"/>
    </row>
    <row r="532" spans="3:5" x14ac:dyDescent="0.3">
      <c r="C532" s="111"/>
      <c r="D532" s="111"/>
      <c r="E532" s="111"/>
    </row>
    <row r="533" spans="3:5" x14ac:dyDescent="0.3">
      <c r="C533" s="111"/>
      <c r="D533" s="111"/>
      <c r="E533" s="111"/>
    </row>
    <row r="534" spans="3:5" x14ac:dyDescent="0.3">
      <c r="C534" s="111"/>
      <c r="D534" s="111"/>
      <c r="E534" s="111"/>
    </row>
    <row r="535" spans="3:5" x14ac:dyDescent="0.3">
      <c r="C535" s="111"/>
      <c r="D535" s="111"/>
      <c r="E535" s="111"/>
    </row>
    <row r="536" spans="3:5" x14ac:dyDescent="0.3">
      <c r="C536" s="111"/>
      <c r="D536" s="111"/>
      <c r="E536" s="111"/>
    </row>
    <row r="537" spans="3:5" x14ac:dyDescent="0.3">
      <c r="C537" s="111"/>
      <c r="D537" s="111"/>
      <c r="E537" s="111"/>
    </row>
    <row r="538" spans="3:5" x14ac:dyDescent="0.3">
      <c r="C538" s="111"/>
      <c r="D538" s="111"/>
      <c r="E538" s="111"/>
    </row>
    <row r="539" spans="3:5" x14ac:dyDescent="0.3">
      <c r="C539" s="111"/>
      <c r="D539" s="111"/>
      <c r="E539" s="111"/>
    </row>
    <row r="540" spans="3:5" x14ac:dyDescent="0.3">
      <c r="C540" s="111"/>
      <c r="D540" s="111"/>
      <c r="E540" s="111"/>
    </row>
  </sheetData>
  <mergeCells count="447">
    <mergeCell ref="C102:E102"/>
    <mergeCell ref="C103:E103"/>
    <mergeCell ref="C4:E4"/>
    <mergeCell ref="C104:E104"/>
    <mergeCell ref="C105:E105"/>
    <mergeCell ref="C106:E106"/>
    <mergeCell ref="C107:E107"/>
    <mergeCell ref="C96:E96"/>
    <mergeCell ref="C97:E97"/>
    <mergeCell ref="C98:E98"/>
    <mergeCell ref="C99:E99"/>
    <mergeCell ref="C100:E100"/>
    <mergeCell ref="C101:E101"/>
    <mergeCell ref="C114:E114"/>
    <mergeCell ref="C115:E115"/>
    <mergeCell ref="C116:E116"/>
    <mergeCell ref="C117:E117"/>
    <mergeCell ref="C118:E118"/>
    <mergeCell ref="C119:E119"/>
    <mergeCell ref="C108:E108"/>
    <mergeCell ref="C109:E109"/>
    <mergeCell ref="C110:E110"/>
    <mergeCell ref="C111:E111"/>
    <mergeCell ref="C112:E112"/>
    <mergeCell ref="C113:E113"/>
    <mergeCell ref="C126:E126"/>
    <mergeCell ref="C127:E127"/>
    <mergeCell ref="C128:E128"/>
    <mergeCell ref="C129:E129"/>
    <mergeCell ref="C130:E130"/>
    <mergeCell ref="C131:E131"/>
    <mergeCell ref="C120:E120"/>
    <mergeCell ref="C121:E121"/>
    <mergeCell ref="C122:E122"/>
    <mergeCell ref="C123:E123"/>
    <mergeCell ref="C124:E124"/>
    <mergeCell ref="C125:E125"/>
    <mergeCell ref="C138:E138"/>
    <mergeCell ref="C139:E139"/>
    <mergeCell ref="C140:E140"/>
    <mergeCell ref="C141:E141"/>
    <mergeCell ref="C142:E142"/>
    <mergeCell ref="C143:E143"/>
    <mergeCell ref="C132:E132"/>
    <mergeCell ref="C133:E133"/>
    <mergeCell ref="C134:E134"/>
    <mergeCell ref="C135:E135"/>
    <mergeCell ref="C136:E136"/>
    <mergeCell ref="C137:E137"/>
    <mergeCell ref="C150:E150"/>
    <mergeCell ref="C151:E151"/>
    <mergeCell ref="C152:E152"/>
    <mergeCell ref="C153:E153"/>
    <mergeCell ref="C154:E154"/>
    <mergeCell ref="C155:E155"/>
    <mergeCell ref="C144:E144"/>
    <mergeCell ref="C145:E145"/>
    <mergeCell ref="C146:E146"/>
    <mergeCell ref="C147:E147"/>
    <mergeCell ref="C148:E148"/>
    <mergeCell ref="C149:E149"/>
    <mergeCell ref="C162:E162"/>
    <mergeCell ref="C163:E163"/>
    <mergeCell ref="C164:E164"/>
    <mergeCell ref="C165:E165"/>
    <mergeCell ref="C166:E166"/>
    <mergeCell ref="C167:E167"/>
    <mergeCell ref="C156:E156"/>
    <mergeCell ref="C157:E157"/>
    <mergeCell ref="C158:E158"/>
    <mergeCell ref="C159:E159"/>
    <mergeCell ref="C160:E160"/>
    <mergeCell ref="C161:E161"/>
    <mergeCell ref="C174:E174"/>
    <mergeCell ref="C175:E175"/>
    <mergeCell ref="C176:E176"/>
    <mergeCell ref="C177:E177"/>
    <mergeCell ref="C178:E178"/>
    <mergeCell ref="C179:E179"/>
    <mergeCell ref="C168:E168"/>
    <mergeCell ref="C169:E169"/>
    <mergeCell ref="C170:E170"/>
    <mergeCell ref="C171:E171"/>
    <mergeCell ref="C172:E172"/>
    <mergeCell ref="C173:E173"/>
    <mergeCell ref="C186:E186"/>
    <mergeCell ref="C187:E187"/>
    <mergeCell ref="C188:E188"/>
    <mergeCell ref="C189:E189"/>
    <mergeCell ref="C190:E190"/>
    <mergeCell ref="C191:E191"/>
    <mergeCell ref="C180:E180"/>
    <mergeCell ref="C181:E181"/>
    <mergeCell ref="C182:E182"/>
    <mergeCell ref="C183:E183"/>
    <mergeCell ref="C184:E184"/>
    <mergeCell ref="C185:E185"/>
    <mergeCell ref="C198:E198"/>
    <mergeCell ref="C199:E199"/>
    <mergeCell ref="C200:E200"/>
    <mergeCell ref="C201:E201"/>
    <mergeCell ref="C202:E202"/>
    <mergeCell ref="C203:E203"/>
    <mergeCell ref="C192:E192"/>
    <mergeCell ref="C193:E193"/>
    <mergeCell ref="C194:E194"/>
    <mergeCell ref="C195:E195"/>
    <mergeCell ref="C196:E196"/>
    <mergeCell ref="C197:E197"/>
    <mergeCell ref="C210:E210"/>
    <mergeCell ref="C211:E211"/>
    <mergeCell ref="C212:E212"/>
    <mergeCell ref="C213:E213"/>
    <mergeCell ref="C214:E214"/>
    <mergeCell ref="C215:E215"/>
    <mergeCell ref="C204:E204"/>
    <mergeCell ref="C205:E205"/>
    <mergeCell ref="C206:E206"/>
    <mergeCell ref="C207:E207"/>
    <mergeCell ref="C208:E208"/>
    <mergeCell ref="C209:E209"/>
    <mergeCell ref="C222:E222"/>
    <mergeCell ref="C223:E223"/>
    <mergeCell ref="C224:E224"/>
    <mergeCell ref="C225:E225"/>
    <mergeCell ref="C226:E226"/>
    <mergeCell ref="C227:E227"/>
    <mergeCell ref="C216:E216"/>
    <mergeCell ref="C217:E217"/>
    <mergeCell ref="C218:E218"/>
    <mergeCell ref="C219:E219"/>
    <mergeCell ref="C220:E220"/>
    <mergeCell ref="C221:E221"/>
    <mergeCell ref="C234:E234"/>
    <mergeCell ref="C235:E235"/>
    <mergeCell ref="C236:E236"/>
    <mergeCell ref="C237:E237"/>
    <mergeCell ref="C238:E238"/>
    <mergeCell ref="C239:E239"/>
    <mergeCell ref="C228:E228"/>
    <mergeCell ref="C229:E229"/>
    <mergeCell ref="C230:E230"/>
    <mergeCell ref="C231:E231"/>
    <mergeCell ref="C232:E232"/>
    <mergeCell ref="C233:E233"/>
    <mergeCell ref="C246:E246"/>
    <mergeCell ref="C247:E247"/>
    <mergeCell ref="C248:E248"/>
    <mergeCell ref="C249:E249"/>
    <mergeCell ref="C250:E250"/>
    <mergeCell ref="C251:E251"/>
    <mergeCell ref="C240:E240"/>
    <mergeCell ref="C241:E241"/>
    <mergeCell ref="C242:E242"/>
    <mergeCell ref="C243:E243"/>
    <mergeCell ref="C244:E244"/>
    <mergeCell ref="C245:E245"/>
    <mergeCell ref="C258:E258"/>
    <mergeCell ref="C259:E259"/>
    <mergeCell ref="C260:E260"/>
    <mergeCell ref="C261:E261"/>
    <mergeCell ref="C262:E262"/>
    <mergeCell ref="C263:E263"/>
    <mergeCell ref="C252:E252"/>
    <mergeCell ref="C253:E253"/>
    <mergeCell ref="C254:E254"/>
    <mergeCell ref="C255:E255"/>
    <mergeCell ref="C256:E256"/>
    <mergeCell ref="C257:E257"/>
    <mergeCell ref="C270:E270"/>
    <mergeCell ref="C271:E271"/>
    <mergeCell ref="C272:E272"/>
    <mergeCell ref="C273:E273"/>
    <mergeCell ref="C274:E274"/>
    <mergeCell ref="C275:E275"/>
    <mergeCell ref="C264:E264"/>
    <mergeCell ref="C265:E265"/>
    <mergeCell ref="C266:E266"/>
    <mergeCell ref="C267:E267"/>
    <mergeCell ref="C268:E268"/>
    <mergeCell ref="C269:E269"/>
    <mergeCell ref="C282:E282"/>
    <mergeCell ref="C283:E283"/>
    <mergeCell ref="C284:E284"/>
    <mergeCell ref="C285:E285"/>
    <mergeCell ref="C286:E286"/>
    <mergeCell ref="C287:E287"/>
    <mergeCell ref="C276:E276"/>
    <mergeCell ref="C277:E277"/>
    <mergeCell ref="C278:E278"/>
    <mergeCell ref="C279:E279"/>
    <mergeCell ref="C280:E280"/>
    <mergeCell ref="C281:E281"/>
    <mergeCell ref="C294:E294"/>
    <mergeCell ref="C295:E295"/>
    <mergeCell ref="C296:E296"/>
    <mergeCell ref="C297:E297"/>
    <mergeCell ref="C298:E298"/>
    <mergeCell ref="C299:E299"/>
    <mergeCell ref="C288:E288"/>
    <mergeCell ref="C289:E289"/>
    <mergeCell ref="C290:E290"/>
    <mergeCell ref="C291:E291"/>
    <mergeCell ref="C292:E292"/>
    <mergeCell ref="C293:E293"/>
    <mergeCell ref="C306:E306"/>
    <mergeCell ref="C307:E307"/>
    <mergeCell ref="C308:E308"/>
    <mergeCell ref="C309:E309"/>
    <mergeCell ref="C310:E310"/>
    <mergeCell ref="C311:E311"/>
    <mergeCell ref="C300:E300"/>
    <mergeCell ref="C301:E301"/>
    <mergeCell ref="C302:E302"/>
    <mergeCell ref="C303:E303"/>
    <mergeCell ref="C304:E304"/>
    <mergeCell ref="C305:E305"/>
    <mergeCell ref="C318:E318"/>
    <mergeCell ref="C319:E319"/>
    <mergeCell ref="C320:E320"/>
    <mergeCell ref="C321:E321"/>
    <mergeCell ref="C322:E322"/>
    <mergeCell ref="C323:E323"/>
    <mergeCell ref="C312:E312"/>
    <mergeCell ref="C313:E313"/>
    <mergeCell ref="C314:E314"/>
    <mergeCell ref="C315:E315"/>
    <mergeCell ref="C316:E316"/>
    <mergeCell ref="C317:E317"/>
    <mergeCell ref="C330:E330"/>
    <mergeCell ref="C331:E331"/>
    <mergeCell ref="C332:E332"/>
    <mergeCell ref="C333:E333"/>
    <mergeCell ref="C334:E334"/>
    <mergeCell ref="C335:E335"/>
    <mergeCell ref="C324:E324"/>
    <mergeCell ref="C325:E325"/>
    <mergeCell ref="C326:E326"/>
    <mergeCell ref="C327:E327"/>
    <mergeCell ref="C328:E328"/>
    <mergeCell ref="C329:E329"/>
    <mergeCell ref="C342:E342"/>
    <mergeCell ref="C343:E343"/>
    <mergeCell ref="C344:E344"/>
    <mergeCell ref="C345:E345"/>
    <mergeCell ref="C346:E346"/>
    <mergeCell ref="C347:E347"/>
    <mergeCell ref="C336:E336"/>
    <mergeCell ref="C337:E337"/>
    <mergeCell ref="C338:E338"/>
    <mergeCell ref="C339:E339"/>
    <mergeCell ref="C340:E340"/>
    <mergeCell ref="C341:E341"/>
    <mergeCell ref="C354:E354"/>
    <mergeCell ref="C355:E355"/>
    <mergeCell ref="C356:E356"/>
    <mergeCell ref="C357:E357"/>
    <mergeCell ref="C358:E358"/>
    <mergeCell ref="C359:E359"/>
    <mergeCell ref="C348:E348"/>
    <mergeCell ref="C349:E349"/>
    <mergeCell ref="C350:E350"/>
    <mergeCell ref="C351:E351"/>
    <mergeCell ref="C352:E352"/>
    <mergeCell ref="C353:E353"/>
    <mergeCell ref="C366:E366"/>
    <mergeCell ref="C367:E367"/>
    <mergeCell ref="C368:E368"/>
    <mergeCell ref="C369:E369"/>
    <mergeCell ref="C370:E370"/>
    <mergeCell ref="C371:E371"/>
    <mergeCell ref="C360:E360"/>
    <mergeCell ref="C361:E361"/>
    <mergeCell ref="C362:E362"/>
    <mergeCell ref="C363:E363"/>
    <mergeCell ref="C364:E364"/>
    <mergeCell ref="C365:E365"/>
    <mergeCell ref="C378:E378"/>
    <mergeCell ref="C379:E379"/>
    <mergeCell ref="C380:E380"/>
    <mergeCell ref="C381:E381"/>
    <mergeCell ref="C382:E382"/>
    <mergeCell ref="C383:E383"/>
    <mergeCell ref="C372:E372"/>
    <mergeCell ref="C373:E373"/>
    <mergeCell ref="C374:E374"/>
    <mergeCell ref="C375:E375"/>
    <mergeCell ref="C376:E376"/>
    <mergeCell ref="C377:E377"/>
    <mergeCell ref="C390:E390"/>
    <mergeCell ref="C391:E391"/>
    <mergeCell ref="C392:E392"/>
    <mergeCell ref="C393:E393"/>
    <mergeCell ref="C394:E394"/>
    <mergeCell ref="C395:E395"/>
    <mergeCell ref="C384:E384"/>
    <mergeCell ref="C385:E385"/>
    <mergeCell ref="C386:E386"/>
    <mergeCell ref="C387:E387"/>
    <mergeCell ref="C388:E388"/>
    <mergeCell ref="C389:E389"/>
    <mergeCell ref="C402:E402"/>
    <mergeCell ref="C403:E403"/>
    <mergeCell ref="C404:E404"/>
    <mergeCell ref="C405:E405"/>
    <mergeCell ref="C406:E406"/>
    <mergeCell ref="C407:E407"/>
    <mergeCell ref="C396:E396"/>
    <mergeCell ref="C397:E397"/>
    <mergeCell ref="C398:E398"/>
    <mergeCell ref="C399:E399"/>
    <mergeCell ref="C400:E400"/>
    <mergeCell ref="C401:E401"/>
    <mergeCell ref="C414:E414"/>
    <mergeCell ref="C415:E415"/>
    <mergeCell ref="C416:E416"/>
    <mergeCell ref="C417:E417"/>
    <mergeCell ref="C418:E418"/>
    <mergeCell ref="C419:E419"/>
    <mergeCell ref="C408:E408"/>
    <mergeCell ref="C409:E409"/>
    <mergeCell ref="C410:E410"/>
    <mergeCell ref="C411:E411"/>
    <mergeCell ref="C412:E412"/>
    <mergeCell ref="C413:E413"/>
    <mergeCell ref="C426:E426"/>
    <mergeCell ref="C427:E427"/>
    <mergeCell ref="C428:E428"/>
    <mergeCell ref="C429:E429"/>
    <mergeCell ref="C430:E430"/>
    <mergeCell ref="C431:E431"/>
    <mergeCell ref="C420:E420"/>
    <mergeCell ref="C421:E421"/>
    <mergeCell ref="C422:E422"/>
    <mergeCell ref="C423:E423"/>
    <mergeCell ref="C424:E424"/>
    <mergeCell ref="C425:E425"/>
    <mergeCell ref="C438:E438"/>
    <mergeCell ref="C439:E439"/>
    <mergeCell ref="C440:E440"/>
    <mergeCell ref="C441:E441"/>
    <mergeCell ref="C442:E442"/>
    <mergeCell ref="C443:E443"/>
    <mergeCell ref="C432:E432"/>
    <mergeCell ref="C433:E433"/>
    <mergeCell ref="C434:E434"/>
    <mergeCell ref="C435:E435"/>
    <mergeCell ref="C436:E436"/>
    <mergeCell ref="C437:E437"/>
    <mergeCell ref="C450:E450"/>
    <mergeCell ref="C451:E451"/>
    <mergeCell ref="C452:E452"/>
    <mergeCell ref="C453:E453"/>
    <mergeCell ref="C454:E454"/>
    <mergeCell ref="C455:E455"/>
    <mergeCell ref="C444:E444"/>
    <mergeCell ref="C445:E445"/>
    <mergeCell ref="C446:E446"/>
    <mergeCell ref="C447:E447"/>
    <mergeCell ref="C448:E448"/>
    <mergeCell ref="C449:E449"/>
    <mergeCell ref="C462:E462"/>
    <mergeCell ref="C463:E463"/>
    <mergeCell ref="C464:E464"/>
    <mergeCell ref="C465:E465"/>
    <mergeCell ref="C466:E466"/>
    <mergeCell ref="C467:E467"/>
    <mergeCell ref="C456:E456"/>
    <mergeCell ref="C457:E457"/>
    <mergeCell ref="C458:E458"/>
    <mergeCell ref="C459:E459"/>
    <mergeCell ref="C460:E460"/>
    <mergeCell ref="C461:E461"/>
    <mergeCell ref="C474:E474"/>
    <mergeCell ref="C475:E475"/>
    <mergeCell ref="C476:E476"/>
    <mergeCell ref="C477:E477"/>
    <mergeCell ref="C478:E478"/>
    <mergeCell ref="C479:E479"/>
    <mergeCell ref="C468:E468"/>
    <mergeCell ref="C469:E469"/>
    <mergeCell ref="C470:E470"/>
    <mergeCell ref="C471:E471"/>
    <mergeCell ref="C472:E472"/>
    <mergeCell ref="C473:E473"/>
    <mergeCell ref="C486:E486"/>
    <mergeCell ref="C487:E487"/>
    <mergeCell ref="C488:E488"/>
    <mergeCell ref="C489:E489"/>
    <mergeCell ref="C490:E490"/>
    <mergeCell ref="C491:E491"/>
    <mergeCell ref="C480:E480"/>
    <mergeCell ref="C481:E481"/>
    <mergeCell ref="C482:E482"/>
    <mergeCell ref="C483:E483"/>
    <mergeCell ref="C484:E484"/>
    <mergeCell ref="C485:E485"/>
    <mergeCell ref="C498:E498"/>
    <mergeCell ref="C499:E499"/>
    <mergeCell ref="C500:E500"/>
    <mergeCell ref="C501:E501"/>
    <mergeCell ref="C502:E502"/>
    <mergeCell ref="C503:E503"/>
    <mergeCell ref="C492:E492"/>
    <mergeCell ref="C493:E493"/>
    <mergeCell ref="C494:E494"/>
    <mergeCell ref="C495:E495"/>
    <mergeCell ref="C496:E496"/>
    <mergeCell ref="C497:E497"/>
    <mergeCell ref="C520:E520"/>
    <mergeCell ref="C521:E521"/>
    <mergeCell ref="C510:E510"/>
    <mergeCell ref="C511:E511"/>
    <mergeCell ref="C512:E512"/>
    <mergeCell ref="C513:E513"/>
    <mergeCell ref="C514:E514"/>
    <mergeCell ref="C515:E515"/>
    <mergeCell ref="C504:E504"/>
    <mergeCell ref="C505:E505"/>
    <mergeCell ref="C506:E506"/>
    <mergeCell ref="C507:E507"/>
    <mergeCell ref="C508:E508"/>
    <mergeCell ref="C509:E509"/>
    <mergeCell ref="C540:E540"/>
    <mergeCell ref="A95:E95"/>
    <mergeCell ref="C534:E534"/>
    <mergeCell ref="C535:E535"/>
    <mergeCell ref="C536:E536"/>
    <mergeCell ref="C537:E537"/>
    <mergeCell ref="C538:E538"/>
    <mergeCell ref="C539:E539"/>
    <mergeCell ref="C528:E528"/>
    <mergeCell ref="C529:E529"/>
    <mergeCell ref="C530:E530"/>
    <mergeCell ref="C531:E531"/>
    <mergeCell ref="C532:E532"/>
    <mergeCell ref="C533:E533"/>
    <mergeCell ref="C522:E522"/>
    <mergeCell ref="C523:E523"/>
    <mergeCell ref="C524:E524"/>
    <mergeCell ref="C525:E525"/>
    <mergeCell ref="C526:E526"/>
    <mergeCell ref="C527:E527"/>
    <mergeCell ref="C516:E516"/>
    <mergeCell ref="C517:E517"/>
    <mergeCell ref="C518:E518"/>
    <mergeCell ref="C519:E519"/>
  </mergeCells>
  <pageMargins left="0.9055118110236221" right="0.31496062992125984" top="0.74803149606299213" bottom="0.74803149606299213" header="0.31496062992125984" footer="0.31496062992125984"/>
  <pageSetup paperSize="9" orientation="portrait" r:id="rId1"/>
  <headerFooter>
    <oddHeader xml:space="preserve">&amp;R&amp;"Arial,Obyčejné"&amp;10Oddělení zájmového vzdělávání pro oblast tance, sportu, přírodních věd a ostatních aktivit 
příloha č.2_kroužky 2021/2022_plán a vývoj od 1.9.2021 do 30.6.2022
 </oddHeader>
    <oddFooter>&amp;L&amp;G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451A2-CB48-441E-8FCE-C178C4B4B193}">
  <dimension ref="A1:G102"/>
  <sheetViews>
    <sheetView view="pageLayout" zoomScaleNormal="100" workbookViewId="0">
      <selection activeCell="J1" sqref="J1"/>
    </sheetView>
  </sheetViews>
  <sheetFormatPr defaultColWidth="8.88671875" defaultRowHeight="14.4" x14ac:dyDescent="0.3"/>
  <cols>
    <col min="1" max="2" width="10" customWidth="1"/>
    <col min="3" max="3" width="27.88671875" customWidth="1"/>
    <col min="4" max="7" width="10" customWidth="1"/>
  </cols>
  <sheetData>
    <row r="1" spans="1:7" ht="19.95" customHeight="1" x14ac:dyDescent="0.3"/>
    <row r="2" spans="1:7" ht="19.95" customHeight="1" x14ac:dyDescent="0.3">
      <c r="A2" t="s">
        <v>113</v>
      </c>
    </row>
    <row r="3" spans="1:7" ht="19.95" customHeight="1" x14ac:dyDescent="0.3"/>
    <row r="4" spans="1:7" ht="39.6" x14ac:dyDescent="0.3">
      <c r="A4" s="6" t="s">
        <v>2</v>
      </c>
      <c r="B4" s="6" t="s">
        <v>0</v>
      </c>
      <c r="C4" s="7" t="s">
        <v>1</v>
      </c>
      <c r="D4" s="6" t="s">
        <v>103</v>
      </c>
      <c r="E4" s="6" t="s">
        <v>118</v>
      </c>
      <c r="F4" s="6" t="s">
        <v>119</v>
      </c>
      <c r="G4" s="6" t="s">
        <v>120</v>
      </c>
    </row>
    <row r="5" spans="1:7" x14ac:dyDescent="0.3">
      <c r="A5" s="3" t="s">
        <v>94</v>
      </c>
      <c r="B5" s="43">
        <v>112001</v>
      </c>
      <c r="C5" s="49" t="s">
        <v>280</v>
      </c>
      <c r="D5" s="47">
        <v>12</v>
      </c>
      <c r="E5" s="50">
        <v>16</v>
      </c>
      <c r="F5" s="47">
        <v>12</v>
      </c>
      <c r="G5" s="50">
        <v>13</v>
      </c>
    </row>
    <row r="6" spans="1:7" x14ac:dyDescent="0.3">
      <c r="A6" s="3" t="s">
        <v>95</v>
      </c>
      <c r="B6" s="43">
        <v>112002</v>
      </c>
      <c r="C6" s="49" t="s">
        <v>281</v>
      </c>
      <c r="D6" s="47">
        <v>12</v>
      </c>
      <c r="E6" s="50">
        <v>10</v>
      </c>
      <c r="F6" s="47">
        <v>11</v>
      </c>
      <c r="G6" s="50">
        <v>15</v>
      </c>
    </row>
    <row r="7" spans="1:7" x14ac:dyDescent="0.3">
      <c r="A7" s="3" t="s">
        <v>96</v>
      </c>
      <c r="B7" s="43">
        <v>112003</v>
      </c>
      <c r="C7" s="49" t="s">
        <v>282</v>
      </c>
      <c r="D7" s="47">
        <v>10</v>
      </c>
      <c r="E7" s="50">
        <v>12</v>
      </c>
      <c r="F7" s="47">
        <v>12</v>
      </c>
      <c r="G7" s="50">
        <v>13</v>
      </c>
    </row>
    <row r="8" spans="1:7" x14ac:dyDescent="0.3">
      <c r="A8" s="3" t="s">
        <v>97</v>
      </c>
      <c r="B8" s="43">
        <v>112004</v>
      </c>
      <c r="C8" s="49" t="s">
        <v>282</v>
      </c>
      <c r="D8" s="47">
        <v>10</v>
      </c>
      <c r="E8" s="50">
        <v>13</v>
      </c>
      <c r="F8" s="47">
        <v>12</v>
      </c>
      <c r="G8" s="50">
        <v>14</v>
      </c>
    </row>
    <row r="9" spans="1:7" x14ac:dyDescent="0.3">
      <c r="A9" s="3" t="s">
        <v>98</v>
      </c>
      <c r="B9" s="43">
        <v>112005</v>
      </c>
      <c r="C9" s="49" t="s">
        <v>282</v>
      </c>
      <c r="D9" s="47">
        <v>15</v>
      </c>
      <c r="E9" s="50">
        <v>10</v>
      </c>
      <c r="F9" s="47">
        <v>12</v>
      </c>
      <c r="G9" s="50">
        <v>11</v>
      </c>
    </row>
    <row r="10" spans="1:7" x14ac:dyDescent="0.3">
      <c r="A10" s="3" t="s">
        <v>99</v>
      </c>
      <c r="B10" s="43">
        <v>112006</v>
      </c>
      <c r="C10" s="49" t="s">
        <v>283</v>
      </c>
      <c r="D10" s="47">
        <v>10</v>
      </c>
      <c r="E10" s="50">
        <v>11</v>
      </c>
      <c r="F10" s="47">
        <v>11</v>
      </c>
      <c r="G10" s="50">
        <v>11</v>
      </c>
    </row>
    <row r="11" spans="1:7" x14ac:dyDescent="0.3">
      <c r="A11" s="3" t="s">
        <v>100</v>
      </c>
      <c r="B11" s="43">
        <v>112007</v>
      </c>
      <c r="C11" s="49" t="s">
        <v>284</v>
      </c>
      <c r="D11" s="47">
        <v>15</v>
      </c>
      <c r="E11" s="50">
        <v>16</v>
      </c>
      <c r="F11" s="47">
        <v>19</v>
      </c>
      <c r="G11" s="50">
        <v>19</v>
      </c>
    </row>
    <row r="12" spans="1:7" x14ac:dyDescent="0.3">
      <c r="A12" s="3" t="s">
        <v>101</v>
      </c>
      <c r="B12" s="43">
        <v>112008</v>
      </c>
      <c r="C12" s="49" t="s">
        <v>285</v>
      </c>
      <c r="D12" s="47">
        <v>15</v>
      </c>
      <c r="E12" s="50">
        <v>19</v>
      </c>
      <c r="F12" s="47">
        <v>21</v>
      </c>
      <c r="G12" s="50">
        <v>21</v>
      </c>
    </row>
    <row r="13" spans="1:7" x14ac:dyDescent="0.3">
      <c r="A13" s="3" t="s">
        <v>102</v>
      </c>
      <c r="B13" s="43">
        <v>112009</v>
      </c>
      <c r="C13" s="49" t="s">
        <v>286</v>
      </c>
      <c r="D13" s="47">
        <v>4</v>
      </c>
      <c r="E13" s="50">
        <v>4</v>
      </c>
      <c r="F13" s="47">
        <v>4</v>
      </c>
      <c r="G13" s="50">
        <v>4</v>
      </c>
    </row>
    <row r="14" spans="1:7" x14ac:dyDescent="0.3">
      <c r="A14" s="3" t="s">
        <v>3</v>
      </c>
      <c r="B14" s="43">
        <v>112010</v>
      </c>
      <c r="C14" s="49" t="s">
        <v>287</v>
      </c>
      <c r="D14" s="47">
        <v>4</v>
      </c>
      <c r="E14" s="50">
        <v>4</v>
      </c>
      <c r="F14" s="47">
        <v>4</v>
      </c>
      <c r="G14" s="50">
        <v>3</v>
      </c>
    </row>
    <row r="15" spans="1:7" x14ac:dyDescent="0.3">
      <c r="A15" s="3" t="s">
        <v>4</v>
      </c>
      <c r="B15" s="43">
        <v>112101</v>
      </c>
      <c r="C15" s="49" t="s">
        <v>288</v>
      </c>
      <c r="D15" s="47">
        <v>7</v>
      </c>
      <c r="E15" s="50">
        <v>7</v>
      </c>
      <c r="F15" s="47">
        <v>6</v>
      </c>
      <c r="G15" s="50">
        <v>6</v>
      </c>
    </row>
    <row r="16" spans="1:7" x14ac:dyDescent="0.3">
      <c r="A16" s="3" t="s">
        <v>5</v>
      </c>
      <c r="B16" s="43">
        <v>112102</v>
      </c>
      <c r="C16" s="49" t="s">
        <v>289</v>
      </c>
      <c r="D16" s="47">
        <v>7</v>
      </c>
      <c r="E16" s="50">
        <v>7</v>
      </c>
      <c r="F16" s="47">
        <v>7</v>
      </c>
      <c r="G16" s="50">
        <v>7</v>
      </c>
    </row>
    <row r="17" spans="1:7" x14ac:dyDescent="0.3">
      <c r="A17" s="3" t="s">
        <v>6</v>
      </c>
      <c r="B17" s="43">
        <v>112109</v>
      </c>
      <c r="C17" s="49" t="s">
        <v>290</v>
      </c>
      <c r="D17" s="47">
        <v>10</v>
      </c>
      <c r="E17" s="50">
        <v>6</v>
      </c>
      <c r="F17" s="47">
        <v>6</v>
      </c>
      <c r="G17" s="50">
        <v>5</v>
      </c>
    </row>
    <row r="18" spans="1:7" x14ac:dyDescent="0.3">
      <c r="A18" s="3" t="s">
        <v>7</v>
      </c>
      <c r="B18" s="43">
        <v>112111</v>
      </c>
      <c r="C18" s="49" t="s">
        <v>291</v>
      </c>
      <c r="D18" s="47">
        <v>4</v>
      </c>
      <c r="E18" s="50">
        <v>5</v>
      </c>
      <c r="F18" s="47">
        <v>5</v>
      </c>
      <c r="G18" s="50">
        <v>5</v>
      </c>
    </row>
    <row r="19" spans="1:7" x14ac:dyDescent="0.3">
      <c r="A19" s="3" t="s">
        <v>8</v>
      </c>
      <c r="B19" s="43">
        <v>112112</v>
      </c>
      <c r="C19" s="49" t="s">
        <v>292</v>
      </c>
      <c r="D19" s="47">
        <v>4</v>
      </c>
      <c r="E19" s="50">
        <v>6</v>
      </c>
      <c r="F19" s="47">
        <v>6</v>
      </c>
      <c r="G19" s="50">
        <v>3</v>
      </c>
    </row>
    <row r="20" spans="1:7" x14ac:dyDescent="0.3">
      <c r="A20" s="3" t="s">
        <v>9</v>
      </c>
      <c r="B20" s="43">
        <v>112113</v>
      </c>
      <c r="C20" s="49" t="s">
        <v>292</v>
      </c>
      <c r="D20" s="47">
        <v>4</v>
      </c>
      <c r="E20" s="50">
        <v>4</v>
      </c>
      <c r="F20" s="47">
        <v>4</v>
      </c>
      <c r="G20" s="50">
        <v>3</v>
      </c>
    </row>
    <row r="21" spans="1:7" x14ac:dyDescent="0.3">
      <c r="A21" s="3" t="s">
        <v>10</v>
      </c>
      <c r="B21" s="43">
        <v>112114</v>
      </c>
      <c r="C21" s="49" t="s">
        <v>291</v>
      </c>
      <c r="D21" s="47">
        <v>4</v>
      </c>
      <c r="E21" s="50">
        <v>5</v>
      </c>
      <c r="F21" s="47">
        <v>4</v>
      </c>
      <c r="G21" s="50">
        <v>4</v>
      </c>
    </row>
    <row r="22" spans="1:7" x14ac:dyDescent="0.3">
      <c r="A22" s="3" t="s">
        <v>11</v>
      </c>
      <c r="B22" s="43">
        <v>112115</v>
      </c>
      <c r="C22" s="49" t="s">
        <v>293</v>
      </c>
      <c r="D22" s="47">
        <v>4</v>
      </c>
      <c r="E22" s="50">
        <v>5</v>
      </c>
      <c r="F22" s="47">
        <v>5</v>
      </c>
      <c r="G22" s="50">
        <v>5</v>
      </c>
    </row>
    <row r="23" spans="1:7" x14ac:dyDescent="0.3">
      <c r="A23" s="3" t="s">
        <v>12</v>
      </c>
      <c r="B23" s="43">
        <v>112116</v>
      </c>
      <c r="C23" s="49" t="s">
        <v>293</v>
      </c>
      <c r="D23" s="47">
        <v>4</v>
      </c>
      <c r="E23" s="50">
        <v>3</v>
      </c>
      <c r="F23" s="47">
        <v>4</v>
      </c>
      <c r="G23" s="50">
        <v>4</v>
      </c>
    </row>
    <row r="24" spans="1:7" x14ac:dyDescent="0.3">
      <c r="A24" s="3" t="s">
        <v>13</v>
      </c>
      <c r="B24" s="43">
        <v>112204</v>
      </c>
      <c r="C24" s="49" t="s">
        <v>294</v>
      </c>
      <c r="D24" s="47">
        <v>5</v>
      </c>
      <c r="E24" s="50">
        <v>5</v>
      </c>
      <c r="F24" s="47">
        <v>6</v>
      </c>
      <c r="G24" s="50">
        <v>5</v>
      </c>
    </row>
    <row r="25" spans="1:7" x14ac:dyDescent="0.3">
      <c r="A25" s="3" t="s">
        <v>14</v>
      </c>
      <c r="B25" s="43">
        <v>112207</v>
      </c>
      <c r="C25" s="49" t="s">
        <v>295</v>
      </c>
      <c r="D25" s="47">
        <v>5</v>
      </c>
      <c r="E25" s="50">
        <v>4</v>
      </c>
      <c r="F25" s="47">
        <v>5</v>
      </c>
      <c r="G25" s="50">
        <v>5</v>
      </c>
    </row>
    <row r="26" spans="1:7" x14ac:dyDescent="0.3">
      <c r="A26" s="3" t="s">
        <v>15</v>
      </c>
      <c r="B26" s="43">
        <v>112208</v>
      </c>
      <c r="C26" s="49" t="s">
        <v>296</v>
      </c>
      <c r="D26" s="47">
        <v>5</v>
      </c>
      <c r="E26" s="50">
        <v>4</v>
      </c>
      <c r="F26" s="47">
        <v>5</v>
      </c>
      <c r="G26" s="50">
        <v>5</v>
      </c>
    </row>
    <row r="27" spans="1:7" x14ac:dyDescent="0.3">
      <c r="A27" s="3" t="s">
        <v>16</v>
      </c>
      <c r="B27" s="43">
        <v>112209</v>
      </c>
      <c r="C27" s="49" t="s">
        <v>297</v>
      </c>
      <c r="D27" s="47">
        <v>5</v>
      </c>
      <c r="E27" s="50">
        <v>5</v>
      </c>
      <c r="F27" s="47">
        <v>3</v>
      </c>
      <c r="G27" s="50">
        <v>3</v>
      </c>
    </row>
    <row r="28" spans="1:7" x14ac:dyDescent="0.3">
      <c r="A28" s="3" t="s">
        <v>17</v>
      </c>
      <c r="B28" s="43">
        <v>112210</v>
      </c>
      <c r="C28" s="49" t="s">
        <v>298</v>
      </c>
      <c r="D28" s="47">
        <v>4</v>
      </c>
      <c r="E28" s="50">
        <v>5</v>
      </c>
      <c r="F28" s="47">
        <v>7</v>
      </c>
      <c r="G28" s="50">
        <v>7</v>
      </c>
    </row>
    <row r="29" spans="1:7" x14ac:dyDescent="0.3">
      <c r="A29" s="3" t="s">
        <v>18</v>
      </c>
      <c r="B29" s="43">
        <v>112211</v>
      </c>
      <c r="C29" s="49" t="s">
        <v>298</v>
      </c>
      <c r="D29" s="47">
        <v>4</v>
      </c>
      <c r="E29" s="50">
        <v>5</v>
      </c>
      <c r="F29" s="47">
        <v>5</v>
      </c>
      <c r="G29" s="50">
        <v>5</v>
      </c>
    </row>
    <row r="30" spans="1:7" x14ac:dyDescent="0.3">
      <c r="A30" s="3" t="s">
        <v>19</v>
      </c>
      <c r="B30" s="43">
        <v>112212</v>
      </c>
      <c r="C30" s="49" t="s">
        <v>298</v>
      </c>
      <c r="D30" s="47">
        <v>4</v>
      </c>
      <c r="E30" s="50">
        <v>5</v>
      </c>
      <c r="F30" s="47">
        <v>5</v>
      </c>
      <c r="G30" s="50">
        <v>4</v>
      </c>
    </row>
    <row r="31" spans="1:7" x14ac:dyDescent="0.3">
      <c r="A31" s="3" t="s">
        <v>20</v>
      </c>
      <c r="B31" s="43">
        <v>112213</v>
      </c>
      <c r="C31" s="49" t="s">
        <v>298</v>
      </c>
      <c r="D31" s="47">
        <v>4</v>
      </c>
      <c r="E31" s="50">
        <v>5</v>
      </c>
      <c r="F31" s="47">
        <v>5</v>
      </c>
      <c r="G31" s="50">
        <v>4</v>
      </c>
    </row>
    <row r="32" spans="1:7" x14ac:dyDescent="0.3">
      <c r="A32" s="3" t="s">
        <v>21</v>
      </c>
      <c r="B32" s="43">
        <v>112214</v>
      </c>
      <c r="C32" s="49" t="s">
        <v>298</v>
      </c>
      <c r="D32" s="47">
        <v>4</v>
      </c>
      <c r="E32" s="50">
        <v>5</v>
      </c>
      <c r="F32" s="47">
        <v>5</v>
      </c>
      <c r="G32" s="50">
        <v>5</v>
      </c>
    </row>
    <row r="33" spans="1:7" x14ac:dyDescent="0.3">
      <c r="A33" s="3" t="s">
        <v>22</v>
      </c>
      <c r="B33" s="43">
        <v>112215</v>
      </c>
      <c r="C33" s="49" t="s">
        <v>299</v>
      </c>
      <c r="D33" s="47">
        <v>4</v>
      </c>
      <c r="E33" s="50">
        <v>7</v>
      </c>
      <c r="F33" s="47">
        <v>7</v>
      </c>
      <c r="G33" s="50">
        <v>7</v>
      </c>
    </row>
    <row r="34" spans="1:7" x14ac:dyDescent="0.3">
      <c r="A34" s="3" t="s">
        <v>23</v>
      </c>
      <c r="B34" s="43">
        <v>112216</v>
      </c>
      <c r="C34" s="49" t="s">
        <v>300</v>
      </c>
      <c r="D34" s="47">
        <v>5</v>
      </c>
      <c r="E34" s="50">
        <v>0</v>
      </c>
      <c r="F34" s="47">
        <v>0</v>
      </c>
      <c r="G34" s="50">
        <v>0</v>
      </c>
    </row>
    <row r="35" spans="1:7" x14ac:dyDescent="0.3">
      <c r="A35" s="3" t="s">
        <v>24</v>
      </c>
      <c r="B35" s="43">
        <v>112217</v>
      </c>
      <c r="C35" s="49" t="s">
        <v>301</v>
      </c>
      <c r="D35" s="47">
        <v>4</v>
      </c>
      <c r="E35" s="50">
        <v>4</v>
      </c>
      <c r="F35" s="47">
        <v>4</v>
      </c>
      <c r="G35" s="50">
        <v>4</v>
      </c>
    </row>
    <row r="36" spans="1:7" x14ac:dyDescent="0.3">
      <c r="A36" s="3" t="s">
        <v>25</v>
      </c>
      <c r="B36" s="43">
        <v>112218</v>
      </c>
      <c r="C36" s="49" t="s">
        <v>302</v>
      </c>
      <c r="D36" s="47">
        <v>4</v>
      </c>
      <c r="E36" s="50">
        <v>7</v>
      </c>
      <c r="F36" s="47">
        <v>7</v>
      </c>
      <c r="G36" s="50">
        <v>7</v>
      </c>
    </row>
    <row r="37" spans="1:7" x14ac:dyDescent="0.3">
      <c r="A37" s="3" t="s">
        <v>26</v>
      </c>
      <c r="B37" s="43">
        <v>112220</v>
      </c>
      <c r="C37" s="49" t="s">
        <v>303</v>
      </c>
      <c r="D37" s="47">
        <v>4</v>
      </c>
      <c r="E37" s="50">
        <v>7</v>
      </c>
      <c r="F37" s="47">
        <v>6</v>
      </c>
      <c r="G37" s="50">
        <v>6</v>
      </c>
    </row>
    <row r="38" spans="1:7" x14ac:dyDescent="0.3">
      <c r="A38" s="3" t="s">
        <v>27</v>
      </c>
      <c r="B38" s="43">
        <v>112222</v>
      </c>
      <c r="C38" s="49" t="s">
        <v>295</v>
      </c>
      <c r="D38" s="47">
        <v>5</v>
      </c>
      <c r="E38" s="50">
        <v>5</v>
      </c>
      <c r="F38" s="47">
        <v>4</v>
      </c>
      <c r="G38" s="50">
        <v>3</v>
      </c>
    </row>
    <row r="39" spans="1:7" x14ac:dyDescent="0.3">
      <c r="A39" s="3" t="s">
        <v>28</v>
      </c>
      <c r="B39" s="43">
        <v>112223</v>
      </c>
      <c r="C39" s="49" t="s">
        <v>298</v>
      </c>
      <c r="D39" s="47">
        <v>4</v>
      </c>
      <c r="E39" s="50">
        <v>3</v>
      </c>
      <c r="F39" s="47">
        <v>4</v>
      </c>
      <c r="G39" s="50">
        <v>5</v>
      </c>
    </row>
    <row r="40" spans="1:7" x14ac:dyDescent="0.3">
      <c r="A40" s="3" t="s">
        <v>29</v>
      </c>
      <c r="B40" s="43">
        <v>112302</v>
      </c>
      <c r="C40" s="49" t="s">
        <v>304</v>
      </c>
      <c r="D40" s="47">
        <v>4</v>
      </c>
      <c r="E40" s="50">
        <v>4</v>
      </c>
      <c r="F40" s="47">
        <v>4</v>
      </c>
      <c r="G40" s="50">
        <v>4</v>
      </c>
    </row>
    <row r="41" spans="1:7" x14ac:dyDescent="0.3">
      <c r="A41" s="3" t="s">
        <v>30</v>
      </c>
      <c r="B41" s="43">
        <v>112304</v>
      </c>
      <c r="C41" s="49" t="s">
        <v>305</v>
      </c>
      <c r="D41" s="47">
        <v>5</v>
      </c>
      <c r="E41" s="50">
        <v>7</v>
      </c>
      <c r="F41" s="47">
        <v>4</v>
      </c>
      <c r="G41" s="50">
        <v>4</v>
      </c>
    </row>
    <row r="42" spans="1:7" x14ac:dyDescent="0.3">
      <c r="A42" s="3" t="s">
        <v>31</v>
      </c>
      <c r="B42" s="43">
        <v>112306</v>
      </c>
      <c r="C42" s="49" t="s">
        <v>306</v>
      </c>
      <c r="D42" s="47">
        <v>7</v>
      </c>
      <c r="E42" s="50">
        <v>5</v>
      </c>
      <c r="F42" s="47">
        <v>5</v>
      </c>
      <c r="G42" s="50">
        <v>5</v>
      </c>
    </row>
    <row r="43" spans="1:7" x14ac:dyDescent="0.3">
      <c r="A43" s="3" t="s">
        <v>32</v>
      </c>
      <c r="B43" s="43">
        <v>112307</v>
      </c>
      <c r="C43" s="49" t="s">
        <v>307</v>
      </c>
      <c r="D43" s="47">
        <v>4</v>
      </c>
      <c r="E43" s="50">
        <v>5</v>
      </c>
      <c r="F43" s="47">
        <v>6</v>
      </c>
      <c r="G43" s="50">
        <v>7</v>
      </c>
    </row>
    <row r="44" spans="1:7" x14ac:dyDescent="0.3">
      <c r="A44" s="3" t="s">
        <v>33</v>
      </c>
      <c r="B44" s="43">
        <v>112308</v>
      </c>
      <c r="C44" s="49" t="s">
        <v>307</v>
      </c>
      <c r="D44" s="47">
        <v>4</v>
      </c>
      <c r="E44" s="50">
        <v>4</v>
      </c>
      <c r="F44" s="47">
        <v>3</v>
      </c>
      <c r="G44" s="50">
        <v>4</v>
      </c>
    </row>
    <row r="45" spans="1:7" x14ac:dyDescent="0.3">
      <c r="A45" s="3" t="s">
        <v>34</v>
      </c>
      <c r="B45" s="43">
        <v>112309</v>
      </c>
      <c r="C45" s="49" t="s">
        <v>307</v>
      </c>
      <c r="D45" s="47">
        <v>4</v>
      </c>
      <c r="E45" s="50">
        <v>5</v>
      </c>
      <c r="F45" s="47">
        <v>5</v>
      </c>
      <c r="G45" s="50">
        <v>3</v>
      </c>
    </row>
    <row r="46" spans="1:7" x14ac:dyDescent="0.3">
      <c r="A46" s="3" t="s">
        <v>35</v>
      </c>
      <c r="B46" s="43">
        <v>112310</v>
      </c>
      <c r="C46" s="49" t="s">
        <v>307</v>
      </c>
      <c r="D46" s="47">
        <v>4</v>
      </c>
      <c r="E46" s="50">
        <v>6</v>
      </c>
      <c r="F46" s="47">
        <v>6</v>
      </c>
      <c r="G46" s="50">
        <v>6</v>
      </c>
    </row>
    <row r="47" spans="1:7" x14ac:dyDescent="0.3">
      <c r="A47" s="3" t="s">
        <v>36</v>
      </c>
      <c r="B47" s="43">
        <v>112311</v>
      </c>
      <c r="C47" s="49" t="s">
        <v>308</v>
      </c>
      <c r="D47" s="47">
        <v>4</v>
      </c>
      <c r="E47" s="50">
        <v>7</v>
      </c>
      <c r="F47" s="47">
        <v>7</v>
      </c>
      <c r="G47" s="50">
        <v>7</v>
      </c>
    </row>
    <row r="48" spans="1:7" x14ac:dyDescent="0.3">
      <c r="A48" s="3" t="s">
        <v>37</v>
      </c>
      <c r="B48" s="43">
        <v>112312</v>
      </c>
      <c r="C48" s="49" t="s">
        <v>308</v>
      </c>
      <c r="D48" s="47">
        <v>4</v>
      </c>
      <c r="E48" s="50">
        <v>5</v>
      </c>
      <c r="F48" s="47">
        <v>5</v>
      </c>
      <c r="G48" s="50">
        <v>4</v>
      </c>
    </row>
    <row r="49" spans="1:7" x14ac:dyDescent="0.3">
      <c r="A49" s="3" t="s">
        <v>38</v>
      </c>
      <c r="B49" s="43">
        <v>112403</v>
      </c>
      <c r="C49" s="49" t="s">
        <v>309</v>
      </c>
      <c r="D49" s="47">
        <v>12</v>
      </c>
      <c r="E49" s="50">
        <v>12</v>
      </c>
      <c r="F49" s="47">
        <v>11</v>
      </c>
      <c r="G49" s="50">
        <v>10</v>
      </c>
    </row>
    <row r="50" spans="1:7" x14ac:dyDescent="0.3">
      <c r="A50" s="3" t="s">
        <v>39</v>
      </c>
      <c r="B50" s="43">
        <v>112404</v>
      </c>
      <c r="C50" s="49" t="s">
        <v>310</v>
      </c>
      <c r="D50" s="47">
        <v>12</v>
      </c>
      <c r="E50" s="50">
        <v>13</v>
      </c>
      <c r="F50" s="47">
        <v>13</v>
      </c>
      <c r="G50" s="50">
        <v>12</v>
      </c>
    </row>
    <row r="51" spans="1:7" x14ac:dyDescent="0.3">
      <c r="A51" s="3" t="s">
        <v>40</v>
      </c>
      <c r="B51" s="43">
        <v>112405</v>
      </c>
      <c r="C51" s="49" t="s">
        <v>311</v>
      </c>
      <c r="D51" s="47">
        <v>10</v>
      </c>
      <c r="E51" s="50">
        <v>5</v>
      </c>
      <c r="F51" s="47">
        <v>7</v>
      </c>
      <c r="G51" s="50">
        <v>8</v>
      </c>
    </row>
    <row r="52" spans="1:7" x14ac:dyDescent="0.3">
      <c r="A52" s="3" t="s">
        <v>41</v>
      </c>
      <c r="B52" s="43">
        <v>113001</v>
      </c>
      <c r="C52" s="49" t="s">
        <v>312</v>
      </c>
      <c r="D52" s="47">
        <v>8</v>
      </c>
      <c r="E52" s="50">
        <v>17</v>
      </c>
      <c r="F52" s="47">
        <v>12</v>
      </c>
      <c r="G52" s="50">
        <v>8</v>
      </c>
    </row>
    <row r="53" spans="1:7" x14ac:dyDescent="0.3">
      <c r="A53" s="3" t="s">
        <v>42</v>
      </c>
      <c r="B53" s="43">
        <v>113002</v>
      </c>
      <c r="C53" s="49" t="s">
        <v>313</v>
      </c>
      <c r="D53" s="47">
        <v>8</v>
      </c>
      <c r="E53" s="50">
        <v>14</v>
      </c>
      <c r="F53" s="47">
        <v>10</v>
      </c>
      <c r="G53" s="50">
        <v>16</v>
      </c>
    </row>
    <row r="54" spans="1:7" x14ac:dyDescent="0.3">
      <c r="A54" s="3" t="s">
        <v>43</v>
      </c>
      <c r="B54" s="43">
        <v>113003</v>
      </c>
      <c r="C54" s="49" t="s">
        <v>313</v>
      </c>
      <c r="D54" s="47">
        <v>8</v>
      </c>
      <c r="E54" s="50">
        <v>12</v>
      </c>
      <c r="F54" s="47">
        <v>13</v>
      </c>
      <c r="G54" s="50">
        <v>13</v>
      </c>
    </row>
    <row r="55" spans="1:7" x14ac:dyDescent="0.3">
      <c r="A55" s="3" t="s">
        <v>44</v>
      </c>
      <c r="B55" s="43">
        <v>113004</v>
      </c>
      <c r="C55" s="49" t="s">
        <v>314</v>
      </c>
      <c r="D55" s="47">
        <v>10</v>
      </c>
      <c r="E55" s="50">
        <v>5</v>
      </c>
      <c r="F55" s="47">
        <v>10</v>
      </c>
      <c r="G55" s="50">
        <v>9</v>
      </c>
    </row>
    <row r="56" spans="1:7" x14ac:dyDescent="0.3">
      <c r="A56" s="3" t="s">
        <v>45</v>
      </c>
      <c r="B56" s="43">
        <v>113005</v>
      </c>
      <c r="C56" s="49" t="s">
        <v>314</v>
      </c>
      <c r="D56" s="47">
        <v>10</v>
      </c>
      <c r="E56" s="50">
        <v>9</v>
      </c>
      <c r="F56" s="47">
        <v>11</v>
      </c>
      <c r="G56" s="50">
        <v>9</v>
      </c>
    </row>
    <row r="57" spans="1:7" x14ac:dyDescent="0.3">
      <c r="A57" s="3" t="s">
        <v>46</v>
      </c>
      <c r="B57" s="43">
        <v>113006</v>
      </c>
      <c r="C57" s="49" t="s">
        <v>314</v>
      </c>
      <c r="D57" s="47">
        <v>10</v>
      </c>
      <c r="E57" s="50">
        <v>7</v>
      </c>
      <c r="F57" s="47">
        <v>10</v>
      </c>
      <c r="G57" s="50">
        <v>10</v>
      </c>
    </row>
    <row r="58" spans="1:7" x14ac:dyDescent="0.3">
      <c r="A58" s="3" t="s">
        <v>47</v>
      </c>
      <c r="B58" s="43">
        <v>113007</v>
      </c>
      <c r="C58" s="49" t="s">
        <v>314</v>
      </c>
      <c r="D58" s="47">
        <v>12</v>
      </c>
      <c r="E58" s="50">
        <v>11</v>
      </c>
      <c r="F58" s="47">
        <v>11</v>
      </c>
      <c r="G58" s="50">
        <v>12</v>
      </c>
    </row>
    <row r="59" spans="1:7" x14ac:dyDescent="0.3">
      <c r="A59" s="3" t="s">
        <v>48</v>
      </c>
      <c r="B59" s="43">
        <v>113008</v>
      </c>
      <c r="C59" s="49" t="s">
        <v>315</v>
      </c>
      <c r="D59" s="47">
        <v>12</v>
      </c>
      <c r="E59" s="50">
        <v>11</v>
      </c>
      <c r="F59" s="47">
        <v>13</v>
      </c>
      <c r="G59" s="50">
        <v>12</v>
      </c>
    </row>
    <row r="60" spans="1:7" x14ac:dyDescent="0.3">
      <c r="A60" s="3" t="s">
        <v>49</v>
      </c>
      <c r="B60" s="43">
        <v>113009</v>
      </c>
      <c r="C60" s="49" t="s">
        <v>315</v>
      </c>
      <c r="D60" s="47">
        <v>12</v>
      </c>
      <c r="E60" s="50">
        <v>10</v>
      </c>
      <c r="F60" s="47">
        <v>12</v>
      </c>
      <c r="G60" s="50">
        <v>12</v>
      </c>
    </row>
    <row r="61" spans="1:7" x14ac:dyDescent="0.3">
      <c r="A61" s="3" t="s">
        <v>50</v>
      </c>
      <c r="B61" s="43">
        <v>113010</v>
      </c>
      <c r="C61" s="49" t="s">
        <v>315</v>
      </c>
      <c r="D61" s="47">
        <v>12</v>
      </c>
      <c r="E61" s="50">
        <v>11</v>
      </c>
      <c r="F61" s="47">
        <v>12</v>
      </c>
      <c r="G61" s="50">
        <v>10</v>
      </c>
    </row>
    <row r="62" spans="1:7" x14ac:dyDescent="0.3">
      <c r="A62" s="3" t="s">
        <v>51</v>
      </c>
      <c r="B62" s="43">
        <v>113011</v>
      </c>
      <c r="C62" s="49" t="s">
        <v>316</v>
      </c>
      <c r="D62" s="47">
        <v>12</v>
      </c>
      <c r="E62" s="50">
        <v>11</v>
      </c>
      <c r="F62" s="47">
        <v>11</v>
      </c>
      <c r="G62" s="50">
        <v>12</v>
      </c>
    </row>
    <row r="63" spans="1:7" x14ac:dyDescent="0.3">
      <c r="A63" s="3" t="s">
        <v>52</v>
      </c>
      <c r="B63" s="43">
        <v>113013</v>
      </c>
      <c r="C63" s="49" t="s">
        <v>317</v>
      </c>
      <c r="D63" s="47">
        <v>12</v>
      </c>
      <c r="E63" s="50">
        <v>8</v>
      </c>
      <c r="F63" s="47">
        <v>12</v>
      </c>
      <c r="G63" s="50">
        <v>10</v>
      </c>
    </row>
    <row r="64" spans="1:7" x14ac:dyDescent="0.3">
      <c r="A64" s="3" t="s">
        <v>53</v>
      </c>
      <c r="B64" s="43">
        <v>113014</v>
      </c>
      <c r="C64" s="49" t="s">
        <v>318</v>
      </c>
      <c r="D64" s="47">
        <v>0</v>
      </c>
      <c r="E64" s="50">
        <v>0</v>
      </c>
      <c r="F64" s="47">
        <v>0</v>
      </c>
      <c r="G64" s="50">
        <v>0</v>
      </c>
    </row>
    <row r="65" spans="1:7" x14ac:dyDescent="0.3">
      <c r="A65" s="3" t="s">
        <v>54</v>
      </c>
      <c r="B65" s="43">
        <v>113015</v>
      </c>
      <c r="C65" s="49" t="s">
        <v>318</v>
      </c>
      <c r="D65" s="47">
        <v>0</v>
      </c>
      <c r="E65" s="50">
        <v>0</v>
      </c>
      <c r="F65" s="47">
        <v>0</v>
      </c>
      <c r="G65" s="50">
        <v>0</v>
      </c>
    </row>
    <row r="66" spans="1:7" x14ac:dyDescent="0.3">
      <c r="A66" s="3" t="s">
        <v>55</v>
      </c>
      <c r="B66" s="43">
        <v>113016</v>
      </c>
      <c r="C66" s="49" t="s">
        <v>318</v>
      </c>
      <c r="D66" s="47">
        <v>0</v>
      </c>
      <c r="E66" s="50">
        <v>0</v>
      </c>
      <c r="F66" s="47">
        <v>0</v>
      </c>
      <c r="G66" s="50">
        <v>0</v>
      </c>
    </row>
    <row r="67" spans="1:7" x14ac:dyDescent="0.3">
      <c r="A67" s="3" t="s">
        <v>56</v>
      </c>
      <c r="B67" s="43">
        <v>113017</v>
      </c>
      <c r="C67" s="49" t="s">
        <v>318</v>
      </c>
      <c r="D67" s="47">
        <v>0</v>
      </c>
      <c r="E67" s="50">
        <v>0</v>
      </c>
      <c r="F67" s="47">
        <v>0</v>
      </c>
      <c r="G67" s="50">
        <v>0</v>
      </c>
    </row>
    <row r="68" spans="1:7" x14ac:dyDescent="0.3">
      <c r="A68" s="3" t="s">
        <v>57</v>
      </c>
      <c r="B68" s="43">
        <v>113101</v>
      </c>
      <c r="C68" s="49" t="s">
        <v>319</v>
      </c>
      <c r="D68" s="47">
        <v>15</v>
      </c>
      <c r="E68" s="50">
        <v>9</v>
      </c>
      <c r="F68" s="47">
        <v>9</v>
      </c>
      <c r="G68" s="50">
        <v>13</v>
      </c>
    </row>
    <row r="69" spans="1:7" x14ac:dyDescent="0.3">
      <c r="A69" s="3" t="s">
        <v>58</v>
      </c>
      <c r="B69" s="43">
        <v>113102</v>
      </c>
      <c r="C69" s="49" t="s">
        <v>320</v>
      </c>
      <c r="D69" s="47">
        <v>18</v>
      </c>
      <c r="E69" s="50">
        <v>15</v>
      </c>
      <c r="F69" s="47">
        <v>18</v>
      </c>
      <c r="G69" s="50">
        <v>18</v>
      </c>
    </row>
    <row r="70" spans="1:7" x14ac:dyDescent="0.3">
      <c r="A70" s="3" t="s">
        <v>59</v>
      </c>
      <c r="B70" s="43">
        <v>113103</v>
      </c>
      <c r="C70" s="49" t="s">
        <v>320</v>
      </c>
      <c r="D70" s="47">
        <v>18</v>
      </c>
      <c r="E70" s="50">
        <v>16</v>
      </c>
      <c r="F70" s="47">
        <v>16</v>
      </c>
      <c r="G70" s="50">
        <v>13</v>
      </c>
    </row>
    <row r="71" spans="1:7" x14ac:dyDescent="0.3">
      <c r="A71" s="3" t="s">
        <v>60</v>
      </c>
      <c r="B71" s="43">
        <v>113104</v>
      </c>
      <c r="C71" s="49" t="s">
        <v>321</v>
      </c>
      <c r="D71" s="47">
        <v>18</v>
      </c>
      <c r="E71" s="50">
        <v>18</v>
      </c>
      <c r="F71" s="47">
        <v>15</v>
      </c>
      <c r="G71" s="50">
        <v>13</v>
      </c>
    </row>
    <row r="72" spans="1:7" x14ac:dyDescent="0.3">
      <c r="A72" s="3" t="s">
        <v>61</v>
      </c>
      <c r="B72" s="43">
        <v>113105</v>
      </c>
      <c r="C72" s="49" t="s">
        <v>321</v>
      </c>
      <c r="D72" s="47">
        <v>18</v>
      </c>
      <c r="E72" s="50">
        <v>12</v>
      </c>
      <c r="F72" s="47">
        <v>14</v>
      </c>
      <c r="G72" s="50">
        <v>16</v>
      </c>
    </row>
    <row r="73" spans="1:7" x14ac:dyDescent="0.3">
      <c r="A73" s="3" t="s">
        <v>62</v>
      </c>
      <c r="B73" s="43">
        <v>113106</v>
      </c>
      <c r="C73" s="49" t="s">
        <v>321</v>
      </c>
      <c r="D73" s="47">
        <v>18</v>
      </c>
      <c r="E73" s="50">
        <v>20</v>
      </c>
      <c r="F73" s="47">
        <v>18</v>
      </c>
      <c r="G73" s="50">
        <v>18</v>
      </c>
    </row>
    <row r="74" spans="1:7" x14ac:dyDescent="0.3">
      <c r="A74" s="3" t="s">
        <v>63</v>
      </c>
      <c r="B74" s="43">
        <v>113108</v>
      </c>
      <c r="C74" s="49" t="s">
        <v>323</v>
      </c>
      <c r="D74" s="47">
        <v>10</v>
      </c>
      <c r="E74" s="50">
        <v>11</v>
      </c>
      <c r="F74" s="47">
        <v>9</v>
      </c>
      <c r="G74" s="50">
        <v>11</v>
      </c>
    </row>
    <row r="75" spans="1:7" x14ac:dyDescent="0.3">
      <c r="A75" s="3" t="s">
        <v>64</v>
      </c>
      <c r="B75" s="43">
        <v>113109</v>
      </c>
      <c r="C75" s="49" t="s">
        <v>324</v>
      </c>
      <c r="D75" s="47">
        <v>10</v>
      </c>
      <c r="E75" s="50">
        <v>11</v>
      </c>
      <c r="F75" s="47">
        <v>9</v>
      </c>
      <c r="G75" s="50">
        <v>11</v>
      </c>
    </row>
    <row r="76" spans="1:7" x14ac:dyDescent="0.3">
      <c r="A76" s="3" t="s">
        <v>65</v>
      </c>
      <c r="B76" s="43">
        <v>113110</v>
      </c>
      <c r="C76" s="49" t="s">
        <v>325</v>
      </c>
      <c r="D76" s="47">
        <v>10</v>
      </c>
      <c r="E76" s="50">
        <v>7</v>
      </c>
      <c r="F76" s="47">
        <v>9</v>
      </c>
      <c r="G76" s="50">
        <v>8</v>
      </c>
    </row>
    <row r="77" spans="1:7" x14ac:dyDescent="0.3">
      <c r="A77" s="3" t="s">
        <v>66</v>
      </c>
      <c r="B77" s="43">
        <v>113201</v>
      </c>
      <c r="C77" s="49" t="s">
        <v>326</v>
      </c>
      <c r="D77" s="47">
        <v>10</v>
      </c>
      <c r="E77" s="50">
        <v>5</v>
      </c>
      <c r="F77" s="47">
        <v>7</v>
      </c>
      <c r="G77" s="50">
        <v>6</v>
      </c>
    </row>
    <row r="78" spans="1:7" x14ac:dyDescent="0.3">
      <c r="A78" s="3" t="s">
        <v>67</v>
      </c>
      <c r="B78" s="43">
        <v>113203</v>
      </c>
      <c r="C78" s="49" t="s">
        <v>328</v>
      </c>
      <c r="D78" s="47">
        <v>12</v>
      </c>
      <c r="E78" s="50">
        <v>7</v>
      </c>
      <c r="F78" s="47">
        <v>7</v>
      </c>
      <c r="G78" s="50">
        <v>7</v>
      </c>
    </row>
    <row r="79" spans="1:7" x14ac:dyDescent="0.3">
      <c r="A79" s="3" t="s">
        <v>68</v>
      </c>
      <c r="B79" s="43">
        <v>113205</v>
      </c>
      <c r="C79" s="49" t="s">
        <v>327</v>
      </c>
      <c r="D79" s="47">
        <v>10</v>
      </c>
      <c r="E79" s="50">
        <v>8</v>
      </c>
      <c r="F79" s="47">
        <v>10</v>
      </c>
      <c r="G79" s="50">
        <v>10</v>
      </c>
    </row>
    <row r="80" spans="1:7" x14ac:dyDescent="0.3">
      <c r="A80" s="3" t="s">
        <v>69</v>
      </c>
      <c r="B80" s="43">
        <v>113206</v>
      </c>
      <c r="C80" s="49" t="s">
        <v>329</v>
      </c>
      <c r="D80" s="47">
        <v>10</v>
      </c>
      <c r="E80" s="50">
        <v>6</v>
      </c>
      <c r="F80" s="47">
        <v>6</v>
      </c>
      <c r="G80" s="50">
        <v>7</v>
      </c>
    </row>
    <row r="81" spans="1:7" x14ac:dyDescent="0.3">
      <c r="A81" s="3" t="s">
        <v>70</v>
      </c>
      <c r="B81" s="43">
        <v>115101</v>
      </c>
      <c r="C81" s="49" t="s">
        <v>330</v>
      </c>
      <c r="D81" s="47">
        <v>10</v>
      </c>
      <c r="E81" s="50">
        <v>13</v>
      </c>
      <c r="F81" s="47">
        <v>12</v>
      </c>
      <c r="G81" s="50">
        <v>12</v>
      </c>
    </row>
    <row r="82" spans="1:7" x14ac:dyDescent="0.3">
      <c r="A82" s="3" t="s">
        <v>71</v>
      </c>
      <c r="B82" s="43">
        <v>115102</v>
      </c>
      <c r="C82" s="49" t="s">
        <v>331</v>
      </c>
      <c r="D82" s="47">
        <v>6</v>
      </c>
      <c r="E82" s="50">
        <v>6</v>
      </c>
      <c r="F82" s="47">
        <v>6</v>
      </c>
      <c r="G82" s="50">
        <v>6</v>
      </c>
    </row>
    <row r="83" spans="1:7" x14ac:dyDescent="0.3">
      <c r="A83" s="3" t="s">
        <v>72</v>
      </c>
      <c r="B83" s="43">
        <v>115103</v>
      </c>
      <c r="C83" s="49" t="s">
        <v>332</v>
      </c>
      <c r="D83" s="47">
        <v>6</v>
      </c>
      <c r="E83" s="50">
        <v>7</v>
      </c>
      <c r="F83" s="47">
        <v>7</v>
      </c>
      <c r="G83" s="50">
        <v>7</v>
      </c>
    </row>
    <row r="84" spans="1:7" x14ac:dyDescent="0.3">
      <c r="A84" s="3" t="s">
        <v>73</v>
      </c>
      <c r="B84" s="43">
        <v>115104</v>
      </c>
      <c r="C84" s="49" t="s">
        <v>333</v>
      </c>
      <c r="D84" s="47">
        <v>6</v>
      </c>
      <c r="E84" s="50">
        <v>6</v>
      </c>
      <c r="F84" s="47">
        <v>8</v>
      </c>
      <c r="G84" s="50">
        <v>8</v>
      </c>
    </row>
    <row r="85" spans="1:7" x14ac:dyDescent="0.3">
      <c r="A85" s="3" t="s">
        <v>74</v>
      </c>
      <c r="B85" s="43">
        <v>115201</v>
      </c>
      <c r="C85" s="49" t="s">
        <v>334</v>
      </c>
      <c r="D85" s="47">
        <v>12</v>
      </c>
      <c r="E85" s="50">
        <v>11</v>
      </c>
      <c r="F85" s="47">
        <v>12</v>
      </c>
      <c r="G85" s="50">
        <v>12</v>
      </c>
    </row>
    <row r="86" spans="1:7" x14ac:dyDescent="0.3">
      <c r="A86" s="3" t="s">
        <v>75</v>
      </c>
      <c r="B86" s="43">
        <v>115202</v>
      </c>
      <c r="C86" s="49" t="s">
        <v>335</v>
      </c>
      <c r="D86" s="47">
        <v>12</v>
      </c>
      <c r="E86" s="50">
        <v>7</v>
      </c>
      <c r="F86" s="47">
        <v>7</v>
      </c>
      <c r="G86" s="50">
        <v>7</v>
      </c>
    </row>
    <row r="87" spans="1:7" x14ac:dyDescent="0.3">
      <c r="A87" s="3" t="s">
        <v>76</v>
      </c>
      <c r="B87" s="43">
        <v>115302</v>
      </c>
      <c r="C87" s="49" t="s">
        <v>336</v>
      </c>
      <c r="D87" s="47">
        <v>10</v>
      </c>
      <c r="E87" s="50">
        <v>6</v>
      </c>
      <c r="F87" s="47">
        <v>7</v>
      </c>
      <c r="G87" s="50">
        <v>8</v>
      </c>
    </row>
    <row r="88" spans="1:7" x14ac:dyDescent="0.3">
      <c r="A88" s="3" t="s">
        <v>77</v>
      </c>
      <c r="B88" s="43">
        <v>115303</v>
      </c>
      <c r="C88" s="49" t="s">
        <v>337</v>
      </c>
      <c r="D88" s="47">
        <v>8</v>
      </c>
      <c r="E88" s="50">
        <v>8</v>
      </c>
      <c r="F88" s="47">
        <v>7</v>
      </c>
      <c r="G88" s="50">
        <v>8</v>
      </c>
    </row>
    <row r="89" spans="1:7" x14ac:dyDescent="0.3">
      <c r="A89" s="3" t="s">
        <v>78</v>
      </c>
      <c r="B89" s="43">
        <v>115305</v>
      </c>
      <c r="C89" s="49" t="s">
        <v>338</v>
      </c>
      <c r="D89" s="47">
        <v>8</v>
      </c>
      <c r="E89" s="50">
        <v>7</v>
      </c>
      <c r="F89" s="47">
        <v>4</v>
      </c>
      <c r="G89" s="50">
        <v>4</v>
      </c>
    </row>
    <row r="90" spans="1:7" x14ac:dyDescent="0.3">
      <c r="A90" s="3" t="s">
        <v>79</v>
      </c>
      <c r="B90" s="43">
        <v>115307</v>
      </c>
      <c r="C90" s="49" t="s">
        <v>339</v>
      </c>
      <c r="D90" s="47">
        <v>8</v>
      </c>
      <c r="E90" s="50">
        <v>7</v>
      </c>
      <c r="F90" s="47">
        <v>7</v>
      </c>
      <c r="G90" s="50">
        <v>7</v>
      </c>
    </row>
    <row r="91" spans="1:7" x14ac:dyDescent="0.3">
      <c r="A91" s="3" t="s">
        <v>80</v>
      </c>
      <c r="B91" s="43">
        <v>115308</v>
      </c>
      <c r="C91" s="49" t="s">
        <v>340</v>
      </c>
      <c r="D91" s="47">
        <v>8</v>
      </c>
      <c r="E91" s="50">
        <v>7</v>
      </c>
      <c r="F91" s="47">
        <v>5</v>
      </c>
      <c r="G91" s="50">
        <v>4</v>
      </c>
    </row>
    <row r="92" spans="1:7" x14ac:dyDescent="0.3">
      <c r="A92" s="3" t="s">
        <v>81</v>
      </c>
      <c r="B92" s="43">
        <v>115401</v>
      </c>
      <c r="C92" s="49" t="s">
        <v>341</v>
      </c>
      <c r="D92" s="47">
        <v>15</v>
      </c>
      <c r="E92" s="50">
        <v>12</v>
      </c>
      <c r="F92" s="47">
        <v>12</v>
      </c>
      <c r="G92" s="50">
        <v>8</v>
      </c>
    </row>
    <row r="93" spans="1:7" ht="29.4" customHeight="1" x14ac:dyDescent="0.3">
      <c r="A93" s="110" t="s">
        <v>342</v>
      </c>
      <c r="B93" s="110"/>
      <c r="C93" s="110"/>
      <c r="D93" s="4">
        <f>SUM(D5:D92)</f>
        <v>711</v>
      </c>
      <c r="E93" s="4">
        <f>SUM(E5:E92)</f>
        <v>685</v>
      </c>
      <c r="F93" s="5">
        <f>SUM(F5:F92)</f>
        <v>697</v>
      </c>
      <c r="G93" s="29">
        <f>SUM(G5:G92)</f>
        <v>690</v>
      </c>
    </row>
    <row r="95" spans="1:7" x14ac:dyDescent="0.3">
      <c r="A95" s="113"/>
      <c r="B95" s="113"/>
      <c r="C95" s="113"/>
      <c r="D95" s="23"/>
    </row>
    <row r="98" spans="1:7" x14ac:dyDescent="0.3">
      <c r="A98" s="113" t="s">
        <v>599</v>
      </c>
      <c r="B98" s="113"/>
      <c r="C98" s="113"/>
    </row>
    <row r="99" spans="1:7" ht="39.6" x14ac:dyDescent="0.3">
      <c r="A99" s="6" t="s">
        <v>2</v>
      </c>
      <c r="B99" s="6" t="s">
        <v>0</v>
      </c>
      <c r="C99" s="19" t="s">
        <v>1</v>
      </c>
      <c r="D99" s="6" t="s">
        <v>103</v>
      </c>
      <c r="E99" s="6" t="s">
        <v>118</v>
      </c>
      <c r="F99" s="6" t="s">
        <v>119</v>
      </c>
      <c r="G99" s="6" t="s">
        <v>120</v>
      </c>
    </row>
    <row r="100" spans="1:7" x14ac:dyDescent="0.3">
      <c r="A100" s="21" t="s">
        <v>94</v>
      </c>
      <c r="B100" s="43">
        <v>113107</v>
      </c>
      <c r="C100" s="22" t="s">
        <v>322</v>
      </c>
      <c r="D100" s="1">
        <v>12</v>
      </c>
      <c r="E100" s="2">
        <v>21</v>
      </c>
      <c r="F100" s="2">
        <v>20</v>
      </c>
      <c r="G100" s="2">
        <v>20</v>
      </c>
    </row>
    <row r="101" spans="1:7" x14ac:dyDescent="0.3">
      <c r="A101" s="21" t="s">
        <v>95</v>
      </c>
      <c r="B101" s="43">
        <v>115402</v>
      </c>
      <c r="C101" s="20" t="s">
        <v>112</v>
      </c>
      <c r="D101" s="1">
        <v>12</v>
      </c>
      <c r="E101" s="2">
        <v>8</v>
      </c>
      <c r="F101" s="2">
        <v>8</v>
      </c>
      <c r="G101" s="2">
        <v>7</v>
      </c>
    </row>
    <row r="102" spans="1:7" ht="27.6" customHeight="1" x14ac:dyDescent="0.3">
      <c r="A102" s="110" t="s">
        <v>134</v>
      </c>
      <c r="B102" s="110"/>
      <c r="C102" s="110"/>
      <c r="D102" s="4">
        <v>24</v>
      </c>
      <c r="E102" s="4">
        <f>SUM(E100:E101)</f>
        <v>29</v>
      </c>
      <c r="F102" s="4">
        <f>SUM(F100:F101)</f>
        <v>28</v>
      </c>
      <c r="G102" s="4">
        <f>SUM(G100:G101)</f>
        <v>27</v>
      </c>
    </row>
  </sheetData>
  <mergeCells count="4">
    <mergeCell ref="A93:C93"/>
    <mergeCell ref="A102:C102"/>
    <mergeCell ref="A95:C95"/>
    <mergeCell ref="A98:C98"/>
  </mergeCells>
  <pageMargins left="0.9055118110236221" right="0.31496062992125984" top="0.78740157480314965" bottom="0.78740157480314965" header="0.31496062992125984" footer="0.31496062992125984"/>
  <pageSetup paperSize="9" orientation="portrait" r:id="rId1"/>
  <headerFooter>
    <oddHeader xml:space="preserve">&amp;R&amp;"Arial,Obyčejné"&amp;10Oddělení zájmového vzdělávání pro oblast  art aktivit, techniky a robotiky 
příloha č.3_kroužky a kurzy 2021/2022 _plán a vývoj od 1.9.2021 do 30.6.2022 </oddHeader>
    <oddFooter>&amp;L&amp;G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6F61F-C24A-47D4-9260-948339738B24}">
  <dimension ref="A1:G23"/>
  <sheetViews>
    <sheetView view="pageLayout" topLeftCell="A3" zoomScaleNormal="100" workbookViewId="0">
      <selection activeCell="I10" sqref="G10:I23"/>
    </sheetView>
  </sheetViews>
  <sheetFormatPr defaultColWidth="8.88671875" defaultRowHeight="14.4" x14ac:dyDescent="0.3"/>
  <cols>
    <col min="1" max="1" width="8" customWidth="1"/>
    <col min="2" max="2" width="10" customWidth="1"/>
    <col min="3" max="3" width="25.5546875" customWidth="1"/>
    <col min="4" max="4" width="8.5546875" customWidth="1"/>
    <col min="5" max="5" width="10" customWidth="1"/>
    <col min="6" max="6" width="10.33203125" customWidth="1"/>
    <col min="7" max="7" width="10.5546875" customWidth="1"/>
  </cols>
  <sheetData>
    <row r="1" spans="1:7" ht="19.95" customHeight="1" x14ac:dyDescent="0.3">
      <c r="A1" t="s">
        <v>113</v>
      </c>
    </row>
    <row r="2" spans="1:7" ht="19.95" customHeight="1" x14ac:dyDescent="0.3"/>
    <row r="3" spans="1:7" ht="39.6" x14ac:dyDescent="0.3">
      <c r="A3" s="6" t="s">
        <v>2</v>
      </c>
      <c r="B3" s="6" t="s">
        <v>0</v>
      </c>
      <c r="C3" s="7" t="s">
        <v>1</v>
      </c>
      <c r="D3" s="6" t="s">
        <v>103</v>
      </c>
      <c r="E3" s="6" t="s">
        <v>118</v>
      </c>
      <c r="F3" s="6" t="s">
        <v>119</v>
      </c>
      <c r="G3" s="6" t="s">
        <v>120</v>
      </c>
    </row>
    <row r="4" spans="1:7" x14ac:dyDescent="0.3">
      <c r="A4" s="56" t="s">
        <v>94</v>
      </c>
      <c r="B4" s="54" t="s">
        <v>343</v>
      </c>
      <c r="C4" s="55" t="s">
        <v>360</v>
      </c>
      <c r="D4" s="57">
        <v>35</v>
      </c>
      <c r="E4" s="57">
        <v>38</v>
      </c>
      <c r="F4" s="57">
        <v>38</v>
      </c>
      <c r="G4" s="57">
        <v>38</v>
      </c>
    </row>
    <row r="5" spans="1:7" x14ac:dyDescent="0.3">
      <c r="A5" s="56" t="s">
        <v>95</v>
      </c>
      <c r="B5" s="54" t="s">
        <v>344</v>
      </c>
      <c r="C5" s="55" t="s">
        <v>360</v>
      </c>
      <c r="D5" s="57">
        <v>35</v>
      </c>
      <c r="E5" s="57">
        <v>38</v>
      </c>
      <c r="F5" s="57">
        <v>34</v>
      </c>
      <c r="G5" s="57">
        <v>42</v>
      </c>
    </row>
    <row r="6" spans="1:7" x14ac:dyDescent="0.3">
      <c r="A6" s="56" t="s">
        <v>96</v>
      </c>
      <c r="B6" s="54" t="s">
        <v>345</v>
      </c>
      <c r="C6" s="55" t="s">
        <v>360</v>
      </c>
      <c r="D6" s="57">
        <v>35</v>
      </c>
      <c r="E6" s="57">
        <v>36</v>
      </c>
      <c r="F6" s="57">
        <v>38</v>
      </c>
      <c r="G6" s="57">
        <v>36</v>
      </c>
    </row>
    <row r="7" spans="1:7" x14ac:dyDescent="0.3">
      <c r="A7" s="56" t="s">
        <v>97</v>
      </c>
      <c r="B7" s="54" t="s">
        <v>346</v>
      </c>
      <c r="C7" s="55" t="s">
        <v>360</v>
      </c>
      <c r="D7" s="57">
        <v>35</v>
      </c>
      <c r="E7" s="57">
        <v>40</v>
      </c>
      <c r="F7" s="57">
        <v>36</v>
      </c>
      <c r="G7" s="57">
        <v>40</v>
      </c>
    </row>
    <row r="8" spans="1:7" x14ac:dyDescent="0.3">
      <c r="A8" s="56" t="s">
        <v>98</v>
      </c>
      <c r="B8" s="54" t="s">
        <v>347</v>
      </c>
      <c r="C8" s="55" t="s">
        <v>361</v>
      </c>
      <c r="D8" s="57">
        <v>35</v>
      </c>
      <c r="E8" s="57">
        <v>46</v>
      </c>
      <c r="F8" s="57">
        <v>41</v>
      </c>
      <c r="G8" s="57">
        <v>46</v>
      </c>
    </row>
    <row r="9" spans="1:7" x14ac:dyDescent="0.3">
      <c r="A9" s="56" t="s">
        <v>99</v>
      </c>
      <c r="B9" s="54" t="s">
        <v>348</v>
      </c>
      <c r="C9" s="55" t="s">
        <v>362</v>
      </c>
      <c r="D9" s="57">
        <v>16</v>
      </c>
      <c r="E9" s="57">
        <v>19</v>
      </c>
      <c r="F9" s="57">
        <v>21</v>
      </c>
      <c r="G9" s="57">
        <v>22</v>
      </c>
    </row>
    <row r="10" spans="1:7" x14ac:dyDescent="0.3">
      <c r="A10" s="56" t="s">
        <v>100</v>
      </c>
      <c r="B10" s="54" t="s">
        <v>349</v>
      </c>
      <c r="C10" s="55" t="s">
        <v>363</v>
      </c>
      <c r="D10" s="57">
        <v>32</v>
      </c>
      <c r="E10" s="57">
        <v>11</v>
      </c>
      <c r="F10" s="57">
        <v>13</v>
      </c>
      <c r="G10" s="57">
        <v>15</v>
      </c>
    </row>
    <row r="11" spans="1:7" x14ac:dyDescent="0.3">
      <c r="A11" s="56" t="s">
        <v>101</v>
      </c>
      <c r="B11" s="54" t="s">
        <v>350</v>
      </c>
      <c r="C11" s="55" t="s">
        <v>364</v>
      </c>
      <c r="D11" s="57">
        <v>12</v>
      </c>
      <c r="E11" s="57">
        <v>16</v>
      </c>
      <c r="F11" s="57">
        <v>17</v>
      </c>
      <c r="G11" s="57">
        <v>14</v>
      </c>
    </row>
    <row r="12" spans="1:7" x14ac:dyDescent="0.3">
      <c r="A12" s="56" t="s">
        <v>102</v>
      </c>
      <c r="B12" s="54" t="s">
        <v>351</v>
      </c>
      <c r="C12" s="55" t="s">
        <v>365</v>
      </c>
      <c r="D12" s="57">
        <v>8</v>
      </c>
      <c r="E12" s="57">
        <v>9</v>
      </c>
      <c r="F12" s="57">
        <v>9</v>
      </c>
      <c r="G12" s="57">
        <v>9</v>
      </c>
    </row>
    <row r="13" spans="1:7" x14ac:dyDescent="0.3">
      <c r="A13" s="56" t="s">
        <v>3</v>
      </c>
      <c r="B13" s="54" t="s">
        <v>352</v>
      </c>
      <c r="C13" s="55" t="s">
        <v>366</v>
      </c>
      <c r="D13" s="57">
        <v>8</v>
      </c>
      <c r="E13" s="57">
        <v>8</v>
      </c>
      <c r="F13" s="57">
        <v>8</v>
      </c>
      <c r="G13" s="57">
        <v>8</v>
      </c>
    </row>
    <row r="14" spans="1:7" x14ac:dyDescent="0.3">
      <c r="A14" s="56" t="s">
        <v>4</v>
      </c>
      <c r="B14" s="54" t="s">
        <v>353</v>
      </c>
      <c r="C14" s="55" t="s">
        <v>367</v>
      </c>
      <c r="D14" s="57">
        <v>8</v>
      </c>
      <c r="E14" s="57">
        <v>5</v>
      </c>
      <c r="F14" s="57">
        <v>6</v>
      </c>
      <c r="G14" s="57">
        <v>6</v>
      </c>
    </row>
    <row r="15" spans="1:7" x14ac:dyDescent="0.3">
      <c r="A15" s="56" t="s">
        <v>5</v>
      </c>
      <c r="B15" s="54" t="s">
        <v>354</v>
      </c>
      <c r="C15" s="55" t="s">
        <v>368</v>
      </c>
      <c r="D15" s="57">
        <v>8</v>
      </c>
      <c r="E15" s="57">
        <v>10</v>
      </c>
      <c r="F15" s="57">
        <v>10</v>
      </c>
      <c r="G15" s="57">
        <v>10</v>
      </c>
    </row>
    <row r="16" spans="1:7" x14ac:dyDescent="0.3">
      <c r="A16" s="56" t="s">
        <v>6</v>
      </c>
      <c r="B16" s="54" t="s">
        <v>355</v>
      </c>
      <c r="C16" s="55" t="s">
        <v>369</v>
      </c>
      <c r="D16" s="57">
        <v>9</v>
      </c>
      <c r="E16" s="57">
        <v>8</v>
      </c>
      <c r="F16" s="57">
        <v>10</v>
      </c>
      <c r="G16" s="57">
        <v>8</v>
      </c>
    </row>
    <row r="17" spans="1:7" x14ac:dyDescent="0.3">
      <c r="A17" s="56" t="s">
        <v>7</v>
      </c>
      <c r="B17" s="54" t="s">
        <v>356</v>
      </c>
      <c r="C17" s="55" t="s">
        <v>370</v>
      </c>
      <c r="D17" s="57">
        <v>10</v>
      </c>
      <c r="E17" s="57">
        <v>8</v>
      </c>
      <c r="F17" s="57">
        <v>9</v>
      </c>
      <c r="G17" s="57">
        <v>8</v>
      </c>
    </row>
    <row r="18" spans="1:7" x14ac:dyDescent="0.3">
      <c r="A18" s="56" t="s">
        <v>8</v>
      </c>
      <c r="B18" s="54" t="s">
        <v>357</v>
      </c>
      <c r="C18" s="55" t="s">
        <v>371</v>
      </c>
      <c r="D18" s="57">
        <v>10</v>
      </c>
      <c r="E18" s="57">
        <v>10</v>
      </c>
      <c r="F18" s="57">
        <v>8</v>
      </c>
      <c r="G18" s="57">
        <v>8</v>
      </c>
    </row>
    <row r="19" spans="1:7" x14ac:dyDescent="0.3">
      <c r="A19" s="56" t="s">
        <v>9</v>
      </c>
      <c r="B19" s="54" t="s">
        <v>358</v>
      </c>
      <c r="C19" s="55" t="s">
        <v>372</v>
      </c>
      <c r="D19" s="57">
        <v>10</v>
      </c>
      <c r="E19" s="57">
        <v>9</v>
      </c>
      <c r="F19" s="57">
        <v>10</v>
      </c>
      <c r="G19" s="57">
        <v>10</v>
      </c>
    </row>
    <row r="20" spans="1:7" x14ac:dyDescent="0.3">
      <c r="A20" s="56" t="s">
        <v>10</v>
      </c>
      <c r="B20" s="54">
        <v>110204</v>
      </c>
      <c r="C20" s="55" t="s">
        <v>359</v>
      </c>
      <c r="D20" s="57">
        <v>10</v>
      </c>
      <c r="E20" s="57">
        <v>10</v>
      </c>
      <c r="F20" s="57">
        <v>10</v>
      </c>
      <c r="G20" s="57">
        <v>8</v>
      </c>
    </row>
    <row r="21" spans="1:7" ht="29.4" customHeight="1" x14ac:dyDescent="0.3">
      <c r="A21" s="110" t="s">
        <v>133</v>
      </c>
      <c r="B21" s="110"/>
      <c r="C21" s="110"/>
      <c r="D21" s="4">
        <f>SUM(D4:D20)</f>
        <v>316</v>
      </c>
      <c r="E21" s="4">
        <f>SUM(E4:E20)</f>
        <v>321</v>
      </c>
      <c r="F21" s="4">
        <f>SUM(F4:F20)</f>
        <v>318</v>
      </c>
      <c r="G21" s="4">
        <f>SUM(G4:G20)</f>
        <v>328</v>
      </c>
    </row>
    <row r="23" spans="1:7" x14ac:dyDescent="0.3">
      <c r="D23" s="23"/>
    </row>
  </sheetData>
  <mergeCells count="1">
    <mergeCell ref="A21:C21"/>
  </mergeCells>
  <printOptions headings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 xml:space="preserve">&amp;R&amp;"Arial,Obyčejné"&amp;10Oddělení zájmového vzdělávání pro oblast předškolního kurikula a aktivit pro RaD 
příloha č.4_kroužky 2021/2022_plán a vývoj od 1.9.2021 do 30.6.2022 </oddHeader>
    <oddFooter>&amp;L&amp;G</oddFooter>
  </headerFooter>
  <ignoredErrors>
    <ignoredError sqref="B4:B6 B7:B20" numberStoredAsText="1"/>
  </ignoredError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7595B-2E8E-42C7-BDEA-66E6511BA8A4}">
  <dimension ref="A2:O83"/>
  <sheetViews>
    <sheetView view="pageLayout" zoomScaleNormal="100" workbookViewId="0">
      <selection activeCell="A2" sqref="A2:G2"/>
    </sheetView>
  </sheetViews>
  <sheetFormatPr defaultColWidth="8.88671875" defaultRowHeight="14.4" x14ac:dyDescent="0.3"/>
  <cols>
    <col min="1" max="1" width="6.33203125" customWidth="1"/>
    <col min="2" max="2" width="10" customWidth="1"/>
    <col min="3" max="3" width="24.109375" customWidth="1"/>
    <col min="4" max="4" width="21" customWidth="1"/>
    <col min="5" max="5" width="6" customWidth="1"/>
    <col min="6" max="6" width="8.88671875" customWidth="1"/>
    <col min="7" max="7" width="9" bestFit="1" customWidth="1"/>
  </cols>
  <sheetData>
    <row r="2" spans="1:7" s="14" customFormat="1" x14ac:dyDescent="0.3">
      <c r="A2" s="115" t="s">
        <v>121</v>
      </c>
      <c r="B2" s="115"/>
      <c r="C2" s="115"/>
      <c r="D2" s="115"/>
      <c r="E2" s="115"/>
      <c r="F2" s="115"/>
      <c r="G2" s="115"/>
    </row>
    <row r="3" spans="1:7" s="14" customFormat="1" x14ac:dyDescent="0.3">
      <c r="A3" s="53"/>
      <c r="B3" s="53"/>
      <c r="C3" s="53"/>
      <c r="D3" s="53"/>
      <c r="E3" s="53"/>
      <c r="F3" s="53"/>
      <c r="G3" s="53"/>
    </row>
    <row r="4" spans="1:7" ht="39.6" x14ac:dyDescent="0.3">
      <c r="A4" s="6" t="s">
        <v>2</v>
      </c>
      <c r="B4" s="6" t="s">
        <v>0</v>
      </c>
      <c r="C4" s="52" t="s">
        <v>109</v>
      </c>
      <c r="D4" s="6" t="s">
        <v>108</v>
      </c>
      <c r="E4" s="6" t="s">
        <v>103</v>
      </c>
      <c r="F4" s="6" t="s">
        <v>106</v>
      </c>
      <c r="G4" s="6" t="s">
        <v>107</v>
      </c>
    </row>
    <row r="5" spans="1:7" ht="16.2" customHeight="1" x14ac:dyDescent="0.3">
      <c r="A5" s="29" t="s">
        <v>94</v>
      </c>
      <c r="B5" s="1" t="s">
        <v>373</v>
      </c>
      <c r="C5" s="51" t="s">
        <v>445</v>
      </c>
      <c r="D5" s="12" t="s">
        <v>374</v>
      </c>
      <c r="E5" s="13">
        <v>25</v>
      </c>
      <c r="F5" s="13">
        <v>30</v>
      </c>
      <c r="G5" s="97">
        <f>F5*5</f>
        <v>150</v>
      </c>
    </row>
    <row r="6" spans="1:7" x14ac:dyDescent="0.3">
      <c r="A6" s="29" t="s">
        <v>95</v>
      </c>
      <c r="B6" s="1" t="s">
        <v>375</v>
      </c>
      <c r="C6" s="51" t="s">
        <v>446</v>
      </c>
      <c r="D6" s="12" t="s">
        <v>374</v>
      </c>
      <c r="E6" s="13">
        <v>25</v>
      </c>
      <c r="F6" s="13">
        <v>26</v>
      </c>
      <c r="G6" s="97">
        <f>F6*5</f>
        <v>130</v>
      </c>
    </row>
    <row r="7" spans="1:7" x14ac:dyDescent="0.3">
      <c r="A7" s="29" t="s">
        <v>96</v>
      </c>
      <c r="B7" s="1" t="s">
        <v>376</v>
      </c>
      <c r="C7" s="51" t="s">
        <v>447</v>
      </c>
      <c r="D7" s="12" t="s">
        <v>374</v>
      </c>
      <c r="E7" s="13">
        <v>25</v>
      </c>
      <c r="F7" s="13">
        <v>25</v>
      </c>
      <c r="G7" s="97">
        <f t="shared" ref="G7:G49" si="0">F7*5</f>
        <v>125</v>
      </c>
    </row>
    <row r="8" spans="1:7" x14ac:dyDescent="0.3">
      <c r="A8" s="29" t="s">
        <v>97</v>
      </c>
      <c r="B8" s="1" t="s">
        <v>377</v>
      </c>
      <c r="C8" s="51" t="s">
        <v>448</v>
      </c>
      <c r="D8" s="12" t="s">
        <v>378</v>
      </c>
      <c r="E8" s="13">
        <v>25</v>
      </c>
      <c r="F8" s="13">
        <v>24</v>
      </c>
      <c r="G8" s="97">
        <f t="shared" si="0"/>
        <v>120</v>
      </c>
    </row>
    <row r="9" spans="1:7" x14ac:dyDescent="0.3">
      <c r="A9" s="29" t="s">
        <v>98</v>
      </c>
      <c r="B9" s="1" t="s">
        <v>379</v>
      </c>
      <c r="C9" s="51" t="s">
        <v>449</v>
      </c>
      <c r="D9" s="12" t="s">
        <v>378</v>
      </c>
      <c r="E9" s="13">
        <v>25</v>
      </c>
      <c r="F9" s="13">
        <v>24</v>
      </c>
      <c r="G9" s="97">
        <f t="shared" si="0"/>
        <v>120</v>
      </c>
    </row>
    <row r="10" spans="1:7" x14ac:dyDescent="0.3">
      <c r="A10" s="29" t="s">
        <v>99</v>
      </c>
      <c r="B10" s="1" t="s">
        <v>380</v>
      </c>
      <c r="C10" s="51" t="s">
        <v>450</v>
      </c>
      <c r="D10" s="12" t="s">
        <v>378</v>
      </c>
      <c r="E10" s="13">
        <v>25</v>
      </c>
      <c r="F10" s="13">
        <v>25</v>
      </c>
      <c r="G10" s="97">
        <f t="shared" si="0"/>
        <v>125</v>
      </c>
    </row>
    <row r="11" spans="1:7" x14ac:dyDescent="0.3">
      <c r="A11" s="29" t="s">
        <v>100</v>
      </c>
      <c r="B11" s="1" t="s">
        <v>381</v>
      </c>
      <c r="C11" s="51" t="s">
        <v>451</v>
      </c>
      <c r="D11" s="12" t="s">
        <v>378</v>
      </c>
      <c r="E11" s="13">
        <v>26</v>
      </c>
      <c r="F11" s="13">
        <v>30</v>
      </c>
      <c r="G11" s="97">
        <f t="shared" si="0"/>
        <v>150</v>
      </c>
    </row>
    <row r="12" spans="1:7" x14ac:dyDescent="0.3">
      <c r="A12" s="29" t="s">
        <v>101</v>
      </c>
      <c r="B12" s="1" t="s">
        <v>382</v>
      </c>
      <c r="C12" s="51" t="s">
        <v>452</v>
      </c>
      <c r="D12" s="12" t="s">
        <v>378</v>
      </c>
      <c r="E12" s="13">
        <v>12</v>
      </c>
      <c r="F12" s="13">
        <v>12</v>
      </c>
      <c r="G12" s="97">
        <f t="shared" si="0"/>
        <v>60</v>
      </c>
    </row>
    <row r="13" spans="1:7" x14ac:dyDescent="0.3">
      <c r="A13" s="29" t="s">
        <v>102</v>
      </c>
      <c r="B13" s="1" t="s">
        <v>383</v>
      </c>
      <c r="C13" s="51" t="s">
        <v>453</v>
      </c>
      <c r="D13" s="12" t="s">
        <v>378</v>
      </c>
      <c r="E13" s="13">
        <v>30</v>
      </c>
      <c r="F13" s="13">
        <v>26</v>
      </c>
      <c r="G13" s="97">
        <f t="shared" si="0"/>
        <v>130</v>
      </c>
    </row>
    <row r="14" spans="1:7" x14ac:dyDescent="0.3">
      <c r="A14" s="29" t="s">
        <v>3</v>
      </c>
      <c r="B14" s="1" t="s">
        <v>384</v>
      </c>
      <c r="C14" s="51" t="s">
        <v>454</v>
      </c>
      <c r="D14" s="12" t="s">
        <v>385</v>
      </c>
      <c r="E14" s="13">
        <v>15</v>
      </c>
      <c r="F14" s="13">
        <v>16</v>
      </c>
      <c r="G14" s="97">
        <f t="shared" si="0"/>
        <v>80</v>
      </c>
    </row>
    <row r="15" spans="1:7" x14ac:dyDescent="0.3">
      <c r="A15" s="29" t="s">
        <v>4</v>
      </c>
      <c r="B15" s="1" t="s">
        <v>386</v>
      </c>
      <c r="C15" s="51" t="s">
        <v>455</v>
      </c>
      <c r="D15" s="12" t="s">
        <v>385</v>
      </c>
      <c r="E15" s="13">
        <v>25</v>
      </c>
      <c r="F15" s="13">
        <v>26</v>
      </c>
      <c r="G15" s="97">
        <f t="shared" si="0"/>
        <v>130</v>
      </c>
    </row>
    <row r="16" spans="1:7" x14ac:dyDescent="0.3">
      <c r="A16" s="29" t="s">
        <v>5</v>
      </c>
      <c r="B16" s="1" t="s">
        <v>387</v>
      </c>
      <c r="C16" s="51" t="s">
        <v>456</v>
      </c>
      <c r="D16" s="12" t="s">
        <v>385</v>
      </c>
      <c r="E16" s="13">
        <v>25</v>
      </c>
      <c r="F16" s="13">
        <v>29</v>
      </c>
      <c r="G16" s="97">
        <f t="shared" si="0"/>
        <v>145</v>
      </c>
    </row>
    <row r="17" spans="1:7" x14ac:dyDescent="0.3">
      <c r="A17" s="29" t="s">
        <v>6</v>
      </c>
      <c r="B17" s="1" t="s">
        <v>388</v>
      </c>
      <c r="C17" s="51" t="s">
        <v>457</v>
      </c>
      <c r="D17" s="12" t="s">
        <v>385</v>
      </c>
      <c r="E17" s="13">
        <v>12</v>
      </c>
      <c r="F17" s="13">
        <v>12</v>
      </c>
      <c r="G17" s="97">
        <f t="shared" si="0"/>
        <v>60</v>
      </c>
    </row>
    <row r="18" spans="1:7" x14ac:dyDescent="0.3">
      <c r="A18" s="29" t="s">
        <v>7</v>
      </c>
      <c r="B18" s="1" t="s">
        <v>389</v>
      </c>
      <c r="C18" s="51" t="s">
        <v>458</v>
      </c>
      <c r="D18" s="12" t="s">
        <v>390</v>
      </c>
      <c r="E18" s="13">
        <v>25</v>
      </c>
      <c r="F18" s="13">
        <v>25</v>
      </c>
      <c r="G18" s="97">
        <f t="shared" si="0"/>
        <v>125</v>
      </c>
    </row>
    <row r="19" spans="1:7" x14ac:dyDescent="0.3">
      <c r="A19" s="29" t="s">
        <v>8</v>
      </c>
      <c r="B19" s="1" t="s">
        <v>391</v>
      </c>
      <c r="C19" s="51" t="s">
        <v>459</v>
      </c>
      <c r="D19" s="12" t="s">
        <v>390</v>
      </c>
      <c r="E19" s="13">
        <v>20</v>
      </c>
      <c r="F19" s="13">
        <v>22</v>
      </c>
      <c r="G19" s="97">
        <f t="shared" si="0"/>
        <v>110</v>
      </c>
    </row>
    <row r="20" spans="1:7" x14ac:dyDescent="0.3">
      <c r="A20" s="29" t="s">
        <v>9</v>
      </c>
      <c r="B20" s="1" t="s">
        <v>392</v>
      </c>
      <c r="C20" s="51" t="s">
        <v>460</v>
      </c>
      <c r="D20" s="12" t="s">
        <v>390</v>
      </c>
      <c r="E20" s="13">
        <v>18</v>
      </c>
      <c r="F20" s="13">
        <v>19</v>
      </c>
      <c r="G20" s="97">
        <f t="shared" si="0"/>
        <v>95</v>
      </c>
    </row>
    <row r="21" spans="1:7" x14ac:dyDescent="0.3">
      <c r="A21" s="29" t="s">
        <v>10</v>
      </c>
      <c r="B21" s="1" t="s">
        <v>393</v>
      </c>
      <c r="C21" s="51" t="s">
        <v>461</v>
      </c>
      <c r="D21" s="12" t="s">
        <v>390</v>
      </c>
      <c r="E21" s="13">
        <v>15</v>
      </c>
      <c r="F21" s="13">
        <v>14</v>
      </c>
      <c r="G21" s="97">
        <f t="shared" si="0"/>
        <v>70</v>
      </c>
    </row>
    <row r="22" spans="1:7" x14ac:dyDescent="0.3">
      <c r="A22" s="29" t="s">
        <v>11</v>
      </c>
      <c r="B22" s="1" t="s">
        <v>394</v>
      </c>
      <c r="C22" s="51" t="s">
        <v>462</v>
      </c>
      <c r="D22" s="12" t="s">
        <v>395</v>
      </c>
      <c r="E22" s="13">
        <v>15</v>
      </c>
      <c r="F22" s="13">
        <v>14</v>
      </c>
      <c r="G22" s="97">
        <f t="shared" si="0"/>
        <v>70</v>
      </c>
    </row>
    <row r="23" spans="1:7" x14ac:dyDescent="0.3">
      <c r="A23" s="29" t="s">
        <v>12</v>
      </c>
      <c r="B23" s="1" t="s">
        <v>396</v>
      </c>
      <c r="C23" s="51" t="s">
        <v>463</v>
      </c>
      <c r="D23" s="12" t="s">
        <v>395</v>
      </c>
      <c r="E23" s="13">
        <v>25</v>
      </c>
      <c r="F23" s="13">
        <v>23</v>
      </c>
      <c r="G23" s="97">
        <f t="shared" si="0"/>
        <v>115</v>
      </c>
    </row>
    <row r="24" spans="1:7" x14ac:dyDescent="0.3">
      <c r="A24" s="29" t="s">
        <v>13</v>
      </c>
      <c r="B24" s="1" t="s">
        <v>397</v>
      </c>
      <c r="C24" s="51" t="s">
        <v>464</v>
      </c>
      <c r="D24" s="12" t="s">
        <v>395</v>
      </c>
      <c r="E24" s="13">
        <v>25</v>
      </c>
      <c r="F24" s="13">
        <v>24</v>
      </c>
      <c r="G24" s="97">
        <f t="shared" si="0"/>
        <v>120</v>
      </c>
    </row>
    <row r="25" spans="1:7" x14ac:dyDescent="0.3">
      <c r="A25" s="29" t="s">
        <v>14</v>
      </c>
      <c r="B25" s="1" t="s">
        <v>398</v>
      </c>
      <c r="C25" s="51" t="s">
        <v>465</v>
      </c>
      <c r="D25" s="12" t="s">
        <v>395</v>
      </c>
      <c r="E25" s="13">
        <v>25</v>
      </c>
      <c r="F25" s="13">
        <v>25</v>
      </c>
      <c r="G25" s="97">
        <f t="shared" si="0"/>
        <v>125</v>
      </c>
    </row>
    <row r="26" spans="1:7" x14ac:dyDescent="0.3">
      <c r="A26" s="29" t="s">
        <v>15</v>
      </c>
      <c r="B26" s="1" t="s">
        <v>399</v>
      </c>
      <c r="C26" s="51" t="s">
        <v>466</v>
      </c>
      <c r="D26" s="12" t="s">
        <v>400</v>
      </c>
      <c r="E26" s="13">
        <v>25</v>
      </c>
      <c r="F26" s="13">
        <v>26</v>
      </c>
      <c r="G26" s="97">
        <f t="shared" si="0"/>
        <v>130</v>
      </c>
    </row>
    <row r="27" spans="1:7" x14ac:dyDescent="0.3">
      <c r="A27" s="29" t="s">
        <v>16</v>
      </c>
      <c r="B27" s="1" t="s">
        <v>401</v>
      </c>
      <c r="C27" s="51" t="s">
        <v>467</v>
      </c>
      <c r="D27" s="12" t="s">
        <v>400</v>
      </c>
      <c r="E27" s="13">
        <v>25</v>
      </c>
      <c r="F27" s="13">
        <v>25</v>
      </c>
      <c r="G27" s="97">
        <f t="shared" si="0"/>
        <v>125</v>
      </c>
    </row>
    <row r="28" spans="1:7" x14ac:dyDescent="0.3">
      <c r="A28" s="29" t="s">
        <v>17</v>
      </c>
      <c r="B28" s="1" t="s">
        <v>402</v>
      </c>
      <c r="C28" s="51" t="s">
        <v>468</v>
      </c>
      <c r="D28" s="12" t="s">
        <v>400</v>
      </c>
      <c r="E28" s="13">
        <v>20</v>
      </c>
      <c r="F28" s="13">
        <v>20</v>
      </c>
      <c r="G28" s="97">
        <f t="shared" si="0"/>
        <v>100</v>
      </c>
    </row>
    <row r="29" spans="1:7" x14ac:dyDescent="0.3">
      <c r="A29" s="29" t="s">
        <v>18</v>
      </c>
      <c r="B29" s="1" t="s">
        <v>403</v>
      </c>
      <c r="C29" s="51" t="s">
        <v>469</v>
      </c>
      <c r="D29" s="12" t="s">
        <v>400</v>
      </c>
      <c r="E29" s="13">
        <v>25</v>
      </c>
      <c r="F29" s="13">
        <v>24</v>
      </c>
      <c r="G29" s="97">
        <f t="shared" si="0"/>
        <v>120</v>
      </c>
    </row>
    <row r="30" spans="1:7" x14ac:dyDescent="0.3">
      <c r="A30" s="29" t="s">
        <v>19</v>
      </c>
      <c r="B30" s="1" t="s">
        <v>404</v>
      </c>
      <c r="C30" s="51" t="s">
        <v>470</v>
      </c>
      <c r="D30" s="12" t="s">
        <v>405</v>
      </c>
      <c r="E30" s="13">
        <v>15</v>
      </c>
      <c r="F30" s="13">
        <v>16</v>
      </c>
      <c r="G30" s="97">
        <f t="shared" si="0"/>
        <v>80</v>
      </c>
    </row>
    <row r="31" spans="1:7" x14ac:dyDescent="0.3">
      <c r="A31" s="29" t="s">
        <v>20</v>
      </c>
      <c r="B31" s="1" t="s">
        <v>406</v>
      </c>
      <c r="C31" s="51" t="s">
        <v>471</v>
      </c>
      <c r="D31" s="12" t="s">
        <v>405</v>
      </c>
      <c r="E31" s="13">
        <v>20</v>
      </c>
      <c r="F31" s="13">
        <v>20</v>
      </c>
      <c r="G31" s="97">
        <f t="shared" si="0"/>
        <v>100</v>
      </c>
    </row>
    <row r="32" spans="1:7" x14ac:dyDescent="0.3">
      <c r="A32" s="29" t="s">
        <v>21</v>
      </c>
      <c r="B32" s="1" t="s">
        <v>407</v>
      </c>
      <c r="C32" s="51" t="s">
        <v>472</v>
      </c>
      <c r="D32" s="12" t="s">
        <v>405</v>
      </c>
      <c r="E32" s="13">
        <v>25</v>
      </c>
      <c r="F32" s="13">
        <v>25</v>
      </c>
      <c r="G32" s="97">
        <f t="shared" si="0"/>
        <v>125</v>
      </c>
    </row>
    <row r="33" spans="1:7" x14ac:dyDescent="0.3">
      <c r="A33" s="29" t="s">
        <v>22</v>
      </c>
      <c r="B33" s="1" t="s">
        <v>408</v>
      </c>
      <c r="C33" s="51" t="s">
        <v>473</v>
      </c>
      <c r="D33" s="12" t="s">
        <v>405</v>
      </c>
      <c r="E33" s="13">
        <v>25</v>
      </c>
      <c r="F33" s="13">
        <v>24</v>
      </c>
      <c r="G33" s="97">
        <f t="shared" si="0"/>
        <v>120</v>
      </c>
    </row>
    <row r="34" spans="1:7" x14ac:dyDescent="0.3">
      <c r="A34" s="29" t="s">
        <v>23</v>
      </c>
      <c r="B34" s="1" t="s">
        <v>409</v>
      </c>
      <c r="C34" s="51" t="s">
        <v>474</v>
      </c>
      <c r="D34" s="12" t="s">
        <v>405</v>
      </c>
      <c r="E34" s="13">
        <v>15</v>
      </c>
      <c r="F34" s="13">
        <v>14</v>
      </c>
      <c r="G34" s="97">
        <f t="shared" si="0"/>
        <v>70</v>
      </c>
    </row>
    <row r="35" spans="1:7" x14ac:dyDescent="0.3">
      <c r="A35" s="29" t="s">
        <v>24</v>
      </c>
      <c r="B35" s="1" t="s">
        <v>410</v>
      </c>
      <c r="C35" s="51" t="s">
        <v>475</v>
      </c>
      <c r="D35" s="12" t="s">
        <v>405</v>
      </c>
      <c r="E35" s="13">
        <v>15</v>
      </c>
      <c r="F35" s="13">
        <v>14</v>
      </c>
      <c r="G35" s="97">
        <f t="shared" si="0"/>
        <v>70</v>
      </c>
    </row>
    <row r="36" spans="1:7" x14ac:dyDescent="0.3">
      <c r="A36" s="29" t="s">
        <v>25</v>
      </c>
      <c r="B36" s="1" t="s">
        <v>411</v>
      </c>
      <c r="C36" s="51" t="s">
        <v>476</v>
      </c>
      <c r="D36" s="12" t="s">
        <v>412</v>
      </c>
      <c r="E36" s="13">
        <v>25</v>
      </c>
      <c r="F36" s="13">
        <v>22</v>
      </c>
      <c r="G36" s="97">
        <f t="shared" si="0"/>
        <v>110</v>
      </c>
    </row>
    <row r="37" spans="1:7" x14ac:dyDescent="0.3">
      <c r="A37" s="29" t="s">
        <v>26</v>
      </c>
      <c r="B37" s="1" t="s">
        <v>413</v>
      </c>
      <c r="C37" s="51" t="s">
        <v>477</v>
      </c>
      <c r="D37" s="12" t="s">
        <v>412</v>
      </c>
      <c r="E37" s="13">
        <v>15</v>
      </c>
      <c r="F37" s="13">
        <v>15</v>
      </c>
      <c r="G37" s="97">
        <f t="shared" si="0"/>
        <v>75</v>
      </c>
    </row>
    <row r="38" spans="1:7" x14ac:dyDescent="0.3">
      <c r="A38" s="29" t="s">
        <v>27</v>
      </c>
      <c r="B38" s="1" t="s">
        <v>414</v>
      </c>
      <c r="C38" s="51" t="s">
        <v>478</v>
      </c>
      <c r="D38" s="12" t="s">
        <v>415</v>
      </c>
      <c r="E38" s="13">
        <v>25</v>
      </c>
      <c r="F38" s="13">
        <v>25</v>
      </c>
      <c r="G38" s="97">
        <f>F38*3</f>
        <v>75</v>
      </c>
    </row>
    <row r="39" spans="1:7" x14ac:dyDescent="0.3">
      <c r="A39" s="29" t="s">
        <v>28</v>
      </c>
      <c r="B39" s="1" t="s">
        <v>416</v>
      </c>
      <c r="C39" s="51" t="s">
        <v>479</v>
      </c>
      <c r="D39" s="12" t="s">
        <v>385</v>
      </c>
      <c r="E39" s="13">
        <v>25</v>
      </c>
      <c r="F39" s="13">
        <v>24</v>
      </c>
      <c r="G39" s="97">
        <f t="shared" si="0"/>
        <v>120</v>
      </c>
    </row>
    <row r="40" spans="1:7" x14ac:dyDescent="0.3">
      <c r="A40" s="29" t="s">
        <v>29</v>
      </c>
      <c r="B40" s="1" t="s">
        <v>417</v>
      </c>
      <c r="C40" s="51" t="s">
        <v>480</v>
      </c>
      <c r="D40" s="12" t="s">
        <v>412</v>
      </c>
      <c r="E40" s="13">
        <v>20</v>
      </c>
      <c r="F40" s="13">
        <v>26</v>
      </c>
      <c r="G40" s="97">
        <f t="shared" si="0"/>
        <v>130</v>
      </c>
    </row>
    <row r="41" spans="1:7" x14ac:dyDescent="0.3">
      <c r="A41" s="29" t="s">
        <v>30</v>
      </c>
      <c r="B41" s="1" t="s">
        <v>418</v>
      </c>
      <c r="C41" s="51" t="s">
        <v>481</v>
      </c>
      <c r="D41" s="12" t="s">
        <v>412</v>
      </c>
      <c r="E41" s="13">
        <v>15</v>
      </c>
      <c r="F41" s="13">
        <v>14</v>
      </c>
      <c r="G41" s="97">
        <f t="shared" si="0"/>
        <v>70</v>
      </c>
    </row>
    <row r="42" spans="1:7" x14ac:dyDescent="0.3">
      <c r="A42" s="29" t="s">
        <v>31</v>
      </c>
      <c r="B42" s="1" t="s">
        <v>419</v>
      </c>
      <c r="C42" s="51" t="s">
        <v>482</v>
      </c>
      <c r="D42" s="12" t="s">
        <v>400</v>
      </c>
      <c r="E42" s="13">
        <v>20</v>
      </c>
      <c r="F42" s="13">
        <v>20</v>
      </c>
      <c r="G42" s="97">
        <f t="shared" si="0"/>
        <v>100</v>
      </c>
    </row>
    <row r="43" spans="1:7" x14ac:dyDescent="0.3">
      <c r="A43" s="29" t="s">
        <v>32</v>
      </c>
      <c r="B43" s="1" t="s">
        <v>420</v>
      </c>
      <c r="C43" s="51" t="s">
        <v>483</v>
      </c>
      <c r="D43" s="12" t="s">
        <v>390</v>
      </c>
      <c r="E43" s="13">
        <v>15</v>
      </c>
      <c r="F43" s="13">
        <v>15</v>
      </c>
      <c r="G43" s="97">
        <f t="shared" si="0"/>
        <v>75</v>
      </c>
    </row>
    <row r="44" spans="1:7" x14ac:dyDescent="0.3">
      <c r="A44" s="29" t="s">
        <v>33</v>
      </c>
      <c r="B44" s="1" t="s">
        <v>421</v>
      </c>
      <c r="C44" s="51" t="s">
        <v>484</v>
      </c>
      <c r="D44" s="12" t="s">
        <v>489</v>
      </c>
      <c r="E44" s="13">
        <v>25</v>
      </c>
      <c r="F44" s="13">
        <v>19</v>
      </c>
      <c r="G44" s="97">
        <f t="shared" si="0"/>
        <v>95</v>
      </c>
    </row>
    <row r="45" spans="1:7" x14ac:dyDescent="0.3">
      <c r="A45" s="29" t="s">
        <v>34</v>
      </c>
      <c r="B45" s="1" t="s">
        <v>422</v>
      </c>
      <c r="C45" s="51" t="s">
        <v>485</v>
      </c>
      <c r="D45" s="12" t="s">
        <v>489</v>
      </c>
      <c r="E45" s="13">
        <v>14</v>
      </c>
      <c r="F45" s="13">
        <v>13</v>
      </c>
      <c r="G45" s="97">
        <f t="shared" si="0"/>
        <v>65</v>
      </c>
    </row>
    <row r="46" spans="1:7" x14ac:dyDescent="0.3">
      <c r="A46" s="29" t="s">
        <v>35</v>
      </c>
      <c r="B46" s="1" t="s">
        <v>423</v>
      </c>
      <c r="C46" s="51" t="s">
        <v>486</v>
      </c>
      <c r="D46" s="12" t="s">
        <v>489</v>
      </c>
      <c r="E46" s="13">
        <v>20</v>
      </c>
      <c r="F46" s="13">
        <v>19</v>
      </c>
      <c r="G46" s="97">
        <f t="shared" si="0"/>
        <v>95</v>
      </c>
    </row>
    <row r="47" spans="1:7" x14ac:dyDescent="0.3">
      <c r="A47" s="29" t="s">
        <v>36</v>
      </c>
      <c r="B47" s="66" t="s">
        <v>424</v>
      </c>
      <c r="C47" s="12" t="s">
        <v>487</v>
      </c>
      <c r="D47" s="12" t="s">
        <v>385</v>
      </c>
      <c r="E47" s="13">
        <v>20</v>
      </c>
      <c r="F47" s="13">
        <v>20</v>
      </c>
      <c r="G47" s="97">
        <f t="shared" si="0"/>
        <v>100</v>
      </c>
    </row>
    <row r="48" spans="1:7" x14ac:dyDescent="0.3">
      <c r="A48" s="29" t="s">
        <v>37</v>
      </c>
      <c r="B48" s="66" t="s">
        <v>425</v>
      </c>
      <c r="C48" s="12" t="s">
        <v>488</v>
      </c>
      <c r="D48" s="12" t="s">
        <v>395</v>
      </c>
      <c r="E48" s="13">
        <v>15</v>
      </c>
      <c r="F48" s="13">
        <v>16</v>
      </c>
      <c r="G48" s="97">
        <f t="shared" si="0"/>
        <v>80</v>
      </c>
    </row>
    <row r="49" spans="1:9" x14ac:dyDescent="0.3">
      <c r="A49" s="29" t="s">
        <v>38</v>
      </c>
      <c r="B49" s="66" t="s">
        <v>426</v>
      </c>
      <c r="C49" s="12" t="s">
        <v>194</v>
      </c>
      <c r="D49" s="12" t="s">
        <v>412</v>
      </c>
      <c r="E49" s="13">
        <v>40</v>
      </c>
      <c r="F49" s="13">
        <v>18</v>
      </c>
      <c r="G49" s="97">
        <f t="shared" si="0"/>
        <v>90</v>
      </c>
    </row>
    <row r="50" spans="1:9" ht="28.95" customHeight="1" x14ac:dyDescent="0.3">
      <c r="A50" s="116" t="s">
        <v>123</v>
      </c>
      <c r="B50" s="117"/>
      <c r="C50" s="117"/>
      <c r="D50" s="118"/>
      <c r="E50" s="58">
        <f>SUM(E6:E49)</f>
        <v>942</v>
      </c>
      <c r="F50" s="15">
        <f>SUM(F5:F49)</f>
        <v>945</v>
      </c>
      <c r="G50" s="59">
        <f>SUM(G6:G49)</f>
        <v>4525</v>
      </c>
    </row>
    <row r="51" spans="1:9" x14ac:dyDescent="0.3">
      <c r="E51" s="23"/>
    </row>
    <row r="52" spans="1:9" x14ac:dyDescent="0.3">
      <c r="E52" s="23"/>
    </row>
    <row r="53" spans="1:9" x14ac:dyDescent="0.3">
      <c r="A53" s="115" t="s">
        <v>122</v>
      </c>
      <c r="B53" s="115"/>
      <c r="C53" s="115"/>
      <c r="D53" s="115"/>
      <c r="E53" s="115"/>
      <c r="F53" s="115"/>
      <c r="G53" s="115"/>
    </row>
    <row r="54" spans="1:9" ht="39.6" x14ac:dyDescent="0.3">
      <c r="A54" s="6" t="s">
        <v>2</v>
      </c>
      <c r="B54" s="6" t="s">
        <v>0</v>
      </c>
      <c r="C54" s="52" t="s">
        <v>109</v>
      </c>
      <c r="D54" s="6" t="s">
        <v>108</v>
      </c>
      <c r="E54" s="6" t="s">
        <v>103</v>
      </c>
      <c r="F54" s="6" t="s">
        <v>106</v>
      </c>
      <c r="G54" s="6" t="s">
        <v>107</v>
      </c>
      <c r="I54" s="60"/>
    </row>
    <row r="55" spans="1:9" x14ac:dyDescent="0.3">
      <c r="A55" s="6" t="s">
        <v>94</v>
      </c>
      <c r="B55" s="1" t="s">
        <v>427</v>
      </c>
      <c r="C55" s="51" t="s">
        <v>110</v>
      </c>
      <c r="D55" s="12" t="s">
        <v>428</v>
      </c>
      <c r="E55" s="13">
        <v>25</v>
      </c>
      <c r="F55" s="13">
        <v>23</v>
      </c>
      <c r="G55" s="6">
        <f>F55*10</f>
        <v>230</v>
      </c>
    </row>
    <row r="56" spans="1:9" x14ac:dyDescent="0.3">
      <c r="A56" s="6" t="s">
        <v>95</v>
      </c>
      <c r="B56" s="1" t="s">
        <v>429</v>
      </c>
      <c r="C56" s="51" t="s">
        <v>490</v>
      </c>
      <c r="D56" s="12" t="s">
        <v>430</v>
      </c>
      <c r="E56" s="13">
        <v>20</v>
      </c>
      <c r="F56" s="13">
        <v>18</v>
      </c>
      <c r="G56" s="6">
        <f>F56*8</f>
        <v>144</v>
      </c>
    </row>
    <row r="57" spans="1:9" x14ac:dyDescent="0.3">
      <c r="A57" s="6" t="s">
        <v>96</v>
      </c>
      <c r="B57" s="1" t="s">
        <v>431</v>
      </c>
      <c r="C57" s="51" t="s">
        <v>491</v>
      </c>
      <c r="D57" s="12" t="s">
        <v>430</v>
      </c>
      <c r="E57" s="13">
        <v>20</v>
      </c>
      <c r="F57" s="13">
        <v>14</v>
      </c>
      <c r="G57" s="6">
        <f>F57*8</f>
        <v>112</v>
      </c>
    </row>
    <row r="58" spans="1:9" x14ac:dyDescent="0.3">
      <c r="A58" s="6" t="s">
        <v>97</v>
      </c>
      <c r="B58" s="1" t="s">
        <v>432</v>
      </c>
      <c r="C58" s="51" t="s">
        <v>492</v>
      </c>
      <c r="D58" s="12" t="s">
        <v>433</v>
      </c>
      <c r="E58" s="13">
        <v>30</v>
      </c>
      <c r="F58" s="13">
        <v>34</v>
      </c>
      <c r="G58" s="6">
        <f>F58*15</f>
        <v>510</v>
      </c>
    </row>
    <row r="59" spans="1:9" x14ac:dyDescent="0.3">
      <c r="A59" s="6" t="s">
        <v>98</v>
      </c>
      <c r="B59" s="1" t="s">
        <v>434</v>
      </c>
      <c r="C59" s="51" t="s">
        <v>493</v>
      </c>
      <c r="D59" s="12" t="s">
        <v>430</v>
      </c>
      <c r="E59" s="13">
        <v>54</v>
      </c>
      <c r="F59" s="13">
        <v>53</v>
      </c>
      <c r="G59" s="6">
        <f>F59*8</f>
        <v>424</v>
      </c>
    </row>
    <row r="60" spans="1:9" x14ac:dyDescent="0.3">
      <c r="A60" s="6" t="s">
        <v>99</v>
      </c>
      <c r="B60" s="1" t="s">
        <v>435</v>
      </c>
      <c r="C60" s="51" t="s">
        <v>494</v>
      </c>
      <c r="D60" s="12" t="s">
        <v>436</v>
      </c>
      <c r="E60" s="13">
        <v>30</v>
      </c>
      <c r="F60" s="13">
        <v>25</v>
      </c>
      <c r="G60" s="6">
        <f>F60*11</f>
        <v>275</v>
      </c>
    </row>
    <row r="61" spans="1:9" x14ac:dyDescent="0.3">
      <c r="A61" s="6" t="s">
        <v>100</v>
      </c>
      <c r="B61" s="1" t="s">
        <v>437</v>
      </c>
      <c r="C61" s="51" t="s">
        <v>495</v>
      </c>
      <c r="D61" s="12" t="s">
        <v>438</v>
      </c>
      <c r="E61" s="13">
        <v>30</v>
      </c>
      <c r="F61" s="13">
        <v>23</v>
      </c>
      <c r="G61" s="6">
        <f>F61*6</f>
        <v>138</v>
      </c>
    </row>
    <row r="62" spans="1:9" x14ac:dyDescent="0.3">
      <c r="A62" s="6" t="s">
        <v>101</v>
      </c>
      <c r="B62" s="1" t="s">
        <v>439</v>
      </c>
      <c r="C62" s="51" t="s">
        <v>496</v>
      </c>
      <c r="D62" s="12" t="s">
        <v>440</v>
      </c>
      <c r="E62" s="13">
        <v>28</v>
      </c>
      <c r="F62" s="13">
        <v>17</v>
      </c>
      <c r="G62" s="6">
        <f>F62*8</f>
        <v>136</v>
      </c>
    </row>
    <row r="63" spans="1:9" x14ac:dyDescent="0.3">
      <c r="A63" s="6" t="s">
        <v>102</v>
      </c>
      <c r="B63" s="1" t="s">
        <v>441</v>
      </c>
      <c r="C63" s="51" t="s">
        <v>497</v>
      </c>
      <c r="D63" s="12" t="s">
        <v>442</v>
      </c>
      <c r="E63" s="13">
        <v>25</v>
      </c>
      <c r="F63" s="13">
        <v>26</v>
      </c>
      <c r="G63" s="6">
        <f>F63*8</f>
        <v>208</v>
      </c>
    </row>
    <row r="64" spans="1:9" x14ac:dyDescent="0.3">
      <c r="A64" s="6" t="s">
        <v>3</v>
      </c>
      <c r="B64" s="1" t="s">
        <v>443</v>
      </c>
      <c r="C64" s="51" t="s">
        <v>444</v>
      </c>
      <c r="D64" s="12" t="s">
        <v>442</v>
      </c>
      <c r="E64" s="13">
        <v>25</v>
      </c>
      <c r="F64" s="13">
        <v>26</v>
      </c>
      <c r="G64" s="6">
        <f>F64*8</f>
        <v>208</v>
      </c>
    </row>
    <row r="65" spans="1:15" ht="29.4" customHeight="1" x14ac:dyDescent="0.3">
      <c r="A65" s="116" t="s">
        <v>124</v>
      </c>
      <c r="B65" s="117"/>
      <c r="C65" s="117"/>
      <c r="D65" s="118"/>
      <c r="E65" s="87">
        <f>SUM(E57:E64)</f>
        <v>242</v>
      </c>
      <c r="F65" s="88">
        <f>SUM(F55:F64)</f>
        <v>259</v>
      </c>
      <c r="G65" s="89">
        <f>SUM(G57:G64)</f>
        <v>2011</v>
      </c>
    </row>
    <row r="66" spans="1:15" ht="14.4" customHeight="1" x14ac:dyDescent="0.3">
      <c r="A66" s="16"/>
      <c r="B66" s="16"/>
      <c r="C66" s="16"/>
      <c r="D66" s="16"/>
      <c r="E66" s="24"/>
      <c r="F66" s="17"/>
      <c r="G66" s="18"/>
      <c r="H66" s="115"/>
      <c r="I66" s="115"/>
      <c r="J66" s="115"/>
      <c r="K66" s="115"/>
      <c r="L66" s="115"/>
      <c r="M66" s="115"/>
      <c r="N66" s="115"/>
      <c r="O66" s="53"/>
    </row>
    <row r="67" spans="1:15" x14ac:dyDescent="0.3">
      <c r="A67" s="115"/>
      <c r="B67" s="115"/>
      <c r="C67" s="115"/>
      <c r="D67" s="115"/>
      <c r="E67" s="115"/>
      <c r="F67" s="115"/>
      <c r="G67" s="115"/>
      <c r="H67" s="30"/>
      <c r="I67" s="30"/>
      <c r="J67" s="31"/>
      <c r="K67" s="30"/>
      <c r="L67" s="30"/>
      <c r="M67" s="30"/>
      <c r="N67" s="30"/>
      <c r="O67" s="30"/>
    </row>
    <row r="68" spans="1:15" x14ac:dyDescent="0.3">
      <c r="A68" s="30"/>
      <c r="B68" s="30"/>
      <c r="C68" s="31"/>
      <c r="D68" s="30"/>
      <c r="E68" s="30"/>
      <c r="F68" s="30"/>
      <c r="G68" s="30"/>
      <c r="H68" s="14"/>
      <c r="I68" s="32"/>
      <c r="J68" s="32"/>
      <c r="K68" s="32"/>
      <c r="L68" s="33"/>
      <c r="M68" s="114"/>
      <c r="N68" s="114"/>
      <c r="O68" s="14"/>
    </row>
    <row r="69" spans="1:15" x14ac:dyDescent="0.3">
      <c r="A69" s="14"/>
      <c r="B69" s="32"/>
      <c r="C69" s="32"/>
      <c r="D69" s="32"/>
      <c r="E69" s="33"/>
      <c r="F69" s="114"/>
      <c r="G69" s="114"/>
      <c r="H69" s="14"/>
      <c r="I69" s="32"/>
      <c r="J69" s="32"/>
      <c r="K69" s="32"/>
      <c r="L69" s="33"/>
      <c r="M69" s="114"/>
      <c r="N69" s="114"/>
      <c r="O69" s="14"/>
    </row>
    <row r="70" spans="1:15" x14ac:dyDescent="0.3">
      <c r="A70" s="14"/>
      <c r="B70" s="32"/>
      <c r="C70" s="32"/>
      <c r="D70" s="32"/>
      <c r="E70" s="33"/>
      <c r="F70" s="114"/>
      <c r="G70" s="114"/>
      <c r="H70" s="14"/>
      <c r="I70" s="32"/>
      <c r="J70" s="32"/>
      <c r="K70" s="32"/>
      <c r="L70" s="33"/>
      <c r="M70" s="114"/>
      <c r="N70" s="114"/>
      <c r="O70" s="14"/>
    </row>
    <row r="71" spans="1:15" x14ac:dyDescent="0.3">
      <c r="A71" s="14"/>
      <c r="B71" s="32"/>
      <c r="C71" s="32"/>
      <c r="D71" s="32"/>
      <c r="E71" s="33"/>
      <c r="F71" s="114"/>
      <c r="G71" s="114"/>
      <c r="H71" s="14"/>
      <c r="I71" s="32"/>
      <c r="J71" s="32"/>
      <c r="K71" s="32"/>
      <c r="L71" s="33"/>
      <c r="M71" s="114"/>
      <c r="N71" s="114"/>
      <c r="O71" s="14"/>
    </row>
    <row r="72" spans="1:15" x14ac:dyDescent="0.3">
      <c r="A72" s="14"/>
      <c r="B72" s="32"/>
      <c r="C72" s="32"/>
      <c r="D72" s="32"/>
      <c r="E72" s="33"/>
      <c r="F72" s="114"/>
      <c r="G72" s="114"/>
      <c r="H72" s="14"/>
      <c r="I72" s="32"/>
      <c r="J72" s="32"/>
      <c r="K72" s="32"/>
      <c r="L72" s="33"/>
      <c r="M72" s="114"/>
      <c r="N72" s="114"/>
      <c r="O72" s="14"/>
    </row>
    <row r="73" spans="1:15" x14ac:dyDescent="0.3">
      <c r="A73" s="14"/>
      <c r="B73" s="32"/>
      <c r="C73" s="32"/>
      <c r="D73" s="32"/>
      <c r="E73" s="33"/>
      <c r="F73" s="114"/>
      <c r="G73" s="114"/>
      <c r="H73" s="14"/>
      <c r="I73" s="32"/>
      <c r="J73" s="32"/>
      <c r="K73" s="32"/>
      <c r="L73" s="33"/>
      <c r="M73" s="114"/>
      <c r="N73" s="114"/>
      <c r="O73" s="14"/>
    </row>
    <row r="74" spans="1:15" x14ac:dyDescent="0.3">
      <c r="A74" s="14"/>
      <c r="B74" s="32"/>
      <c r="C74" s="32"/>
      <c r="D74" s="32"/>
      <c r="E74" s="33"/>
      <c r="F74" s="114"/>
      <c r="G74" s="114"/>
      <c r="H74" s="14"/>
      <c r="I74" s="32"/>
      <c r="J74" s="32"/>
      <c r="K74" s="34"/>
      <c r="L74" s="33"/>
      <c r="M74" s="114"/>
      <c r="N74" s="114"/>
      <c r="O74" s="14"/>
    </row>
    <row r="75" spans="1:15" x14ac:dyDescent="0.3">
      <c r="A75" s="14"/>
      <c r="B75" s="32"/>
      <c r="C75" s="32"/>
      <c r="D75" s="34"/>
      <c r="E75" s="33"/>
      <c r="F75" s="114"/>
      <c r="G75" s="114"/>
      <c r="H75" s="14"/>
      <c r="I75" s="32"/>
      <c r="J75" s="32"/>
      <c r="K75" s="34"/>
      <c r="L75" s="33"/>
      <c r="M75" s="114"/>
      <c r="N75" s="114"/>
      <c r="O75" s="14"/>
    </row>
    <row r="76" spans="1:15" x14ac:dyDescent="0.3">
      <c r="A76" s="14"/>
      <c r="B76" s="32"/>
      <c r="C76" s="32"/>
      <c r="D76" s="34"/>
      <c r="E76" s="33"/>
      <c r="F76" s="114"/>
      <c r="G76" s="114"/>
      <c r="H76" s="14"/>
      <c r="I76" s="32"/>
      <c r="J76" s="32"/>
      <c r="K76" s="32"/>
      <c r="L76" s="33"/>
      <c r="M76" s="114"/>
      <c r="N76" s="114"/>
      <c r="O76" s="14"/>
    </row>
    <row r="77" spans="1:15" x14ac:dyDescent="0.3">
      <c r="A77" s="14"/>
      <c r="B77" s="32"/>
      <c r="C77" s="32"/>
      <c r="D77" s="32"/>
      <c r="E77" s="33"/>
      <c r="F77" s="114"/>
      <c r="G77" s="114"/>
    </row>
    <row r="78" spans="1:15" x14ac:dyDescent="0.3">
      <c r="A78" s="115"/>
      <c r="B78" s="115"/>
      <c r="C78" s="115"/>
      <c r="D78" s="115"/>
      <c r="E78" s="115"/>
      <c r="F78" s="115"/>
      <c r="G78" s="115"/>
    </row>
    <row r="79" spans="1:15" x14ac:dyDescent="0.3">
      <c r="A79" s="30"/>
      <c r="B79" s="30"/>
      <c r="C79" s="31"/>
      <c r="D79" s="30"/>
      <c r="E79" s="30"/>
      <c r="F79" s="30"/>
      <c r="G79" s="30"/>
    </row>
    <row r="80" spans="1:15" ht="29.4" customHeight="1" x14ac:dyDescent="0.3">
      <c r="A80" s="14"/>
      <c r="B80" s="32"/>
      <c r="C80" s="32"/>
      <c r="D80" s="32"/>
      <c r="E80" s="33"/>
      <c r="F80" s="114"/>
      <c r="G80" s="114"/>
    </row>
    <row r="81" spans="1:7" x14ac:dyDescent="0.3">
      <c r="A81" s="14"/>
      <c r="B81" s="32"/>
      <c r="C81" s="32"/>
      <c r="D81" s="32"/>
      <c r="E81" s="33"/>
      <c r="F81" s="114"/>
      <c r="G81" s="114"/>
    </row>
    <row r="83" spans="1:7" x14ac:dyDescent="0.3">
      <c r="E83" s="23"/>
    </row>
  </sheetData>
  <mergeCells count="27">
    <mergeCell ref="A2:G2"/>
    <mergeCell ref="A50:D50"/>
    <mergeCell ref="A53:G53"/>
    <mergeCell ref="F76:G76"/>
    <mergeCell ref="A65:D65"/>
    <mergeCell ref="A67:G67"/>
    <mergeCell ref="F69:G69"/>
    <mergeCell ref="F70:G70"/>
    <mergeCell ref="F71:G71"/>
    <mergeCell ref="F72:G72"/>
    <mergeCell ref="F73:G73"/>
    <mergeCell ref="F74:G74"/>
    <mergeCell ref="F75:G75"/>
    <mergeCell ref="H66:N66"/>
    <mergeCell ref="M68:N68"/>
    <mergeCell ref="M69:N69"/>
    <mergeCell ref="M70:N70"/>
    <mergeCell ref="M71:N71"/>
    <mergeCell ref="F81:G81"/>
    <mergeCell ref="M72:N72"/>
    <mergeCell ref="M73:N73"/>
    <mergeCell ref="M74:N74"/>
    <mergeCell ref="M75:N75"/>
    <mergeCell ref="M76:N76"/>
    <mergeCell ref="F77:G77"/>
    <mergeCell ref="F80:G80"/>
    <mergeCell ref="A78:G78"/>
  </mergeCells>
  <pageMargins left="0.70866141732283472" right="0.51181102362204722" top="0.78740157480314965" bottom="0.78740157480314965" header="0.31496062992125984" footer="0.31496062992125984"/>
  <pageSetup paperSize="9" orientation="portrait" r:id="rId1"/>
  <headerFooter>
    <oddHeader>&amp;R&amp;"Arial,Obyčejné"&amp;10Dům dětí a mládeže Stodůlky_táborová činnost  
příloha č.5_ táborová a výjezdní činnost_ 2021/2022_plán a skutečnost_ od 1.9.2021 do 31.8.2022</oddHeader>
    <oddFooter>&amp;L&amp;G</oddFooter>
  </headerFooter>
  <ignoredErrors>
    <ignoredError sqref="B5:B49 B55:B64" numberStoredAsText="1"/>
    <ignoredError sqref="G58 G38" formula="1"/>
    <ignoredError sqref="E65:G65 E50:F50" formulaRange="1"/>
  </ignoredError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1A98B-195C-4354-898D-014FD5691111}">
  <dimension ref="A2:H115"/>
  <sheetViews>
    <sheetView view="pageLayout" zoomScaleNormal="100" workbookViewId="0">
      <selection activeCell="A12" sqref="A12"/>
    </sheetView>
  </sheetViews>
  <sheetFormatPr defaultColWidth="8.88671875" defaultRowHeight="14.4" x14ac:dyDescent="0.3"/>
  <cols>
    <col min="1" max="1" width="5.88671875" customWidth="1"/>
    <col min="2" max="2" width="6.88671875" customWidth="1"/>
    <col min="3" max="3" width="33.77734375" customWidth="1"/>
    <col min="4" max="8" width="7.44140625" customWidth="1"/>
  </cols>
  <sheetData>
    <row r="2" spans="1:8" x14ac:dyDescent="0.3">
      <c r="A2" t="s">
        <v>610</v>
      </c>
    </row>
    <row r="4" spans="1:8" ht="45.6" x14ac:dyDescent="0.3">
      <c r="A4" s="67" t="s">
        <v>2</v>
      </c>
      <c r="B4" s="67" t="s">
        <v>0</v>
      </c>
      <c r="C4" s="68" t="s">
        <v>111</v>
      </c>
      <c r="D4" s="67" t="s">
        <v>519</v>
      </c>
      <c r="E4" s="67" t="s">
        <v>520</v>
      </c>
      <c r="F4" s="67" t="s">
        <v>521</v>
      </c>
      <c r="G4" s="67" t="s">
        <v>522</v>
      </c>
      <c r="H4" s="67" t="s">
        <v>523</v>
      </c>
    </row>
    <row r="5" spans="1:8" ht="28.35" customHeight="1" x14ac:dyDescent="0.3">
      <c r="A5" s="6" t="s">
        <v>94</v>
      </c>
      <c r="B5" s="72">
        <v>118104</v>
      </c>
      <c r="C5" s="90" t="s">
        <v>182</v>
      </c>
      <c r="D5" s="74">
        <v>330</v>
      </c>
      <c r="E5" s="74">
        <v>0</v>
      </c>
      <c r="F5" s="74">
        <v>330</v>
      </c>
      <c r="G5" s="74">
        <v>0</v>
      </c>
      <c r="H5" s="6">
        <v>0</v>
      </c>
    </row>
    <row r="6" spans="1:8" ht="28.35" customHeight="1" x14ac:dyDescent="0.3">
      <c r="A6" s="6" t="s">
        <v>95</v>
      </c>
      <c r="B6" s="75">
        <v>118103</v>
      </c>
      <c r="C6" s="90" t="s">
        <v>524</v>
      </c>
      <c r="D6" s="73">
        <v>100</v>
      </c>
      <c r="E6" s="73">
        <v>0</v>
      </c>
      <c r="F6" s="73">
        <v>0</v>
      </c>
      <c r="G6" s="73">
        <v>0</v>
      </c>
      <c r="H6" s="6">
        <v>0</v>
      </c>
    </row>
    <row r="7" spans="1:8" ht="28.35" customHeight="1" x14ac:dyDescent="0.3">
      <c r="A7" s="6" t="s">
        <v>96</v>
      </c>
      <c r="B7" s="76">
        <v>118004</v>
      </c>
      <c r="C7" s="91" t="s">
        <v>183</v>
      </c>
      <c r="D7" s="73">
        <v>14</v>
      </c>
      <c r="E7" s="73">
        <v>0</v>
      </c>
      <c r="F7" s="73">
        <v>0</v>
      </c>
      <c r="G7" s="73">
        <v>0</v>
      </c>
      <c r="H7" s="6">
        <v>0</v>
      </c>
    </row>
    <row r="8" spans="1:8" ht="28.35" customHeight="1" x14ac:dyDescent="0.3">
      <c r="A8" s="6" t="s">
        <v>97</v>
      </c>
      <c r="B8" s="78">
        <v>118101</v>
      </c>
      <c r="C8" s="90" t="s">
        <v>525</v>
      </c>
      <c r="D8" s="77">
        <v>516</v>
      </c>
      <c r="E8" s="77">
        <v>300</v>
      </c>
      <c r="F8" s="77">
        <v>0</v>
      </c>
      <c r="G8" s="77">
        <v>0</v>
      </c>
      <c r="H8" s="6">
        <v>0</v>
      </c>
    </row>
    <row r="9" spans="1:8" ht="28.35" customHeight="1" x14ac:dyDescent="0.3">
      <c r="A9" s="6" t="s">
        <v>98</v>
      </c>
      <c r="B9" s="78">
        <v>118105</v>
      </c>
      <c r="C9" s="91" t="s">
        <v>184</v>
      </c>
      <c r="D9" s="77">
        <v>60</v>
      </c>
      <c r="E9" s="77">
        <v>0</v>
      </c>
      <c r="F9" s="77">
        <v>60</v>
      </c>
      <c r="G9" s="77">
        <v>0</v>
      </c>
      <c r="H9" s="6">
        <v>0</v>
      </c>
    </row>
    <row r="10" spans="1:8" ht="28.35" customHeight="1" x14ac:dyDescent="0.3">
      <c r="A10" s="6" t="s">
        <v>99</v>
      </c>
      <c r="B10" s="78">
        <v>118501</v>
      </c>
      <c r="C10" s="91" t="s">
        <v>526</v>
      </c>
      <c r="D10" s="77">
        <v>29</v>
      </c>
      <c r="E10" s="77">
        <v>0</v>
      </c>
      <c r="F10" s="77">
        <v>29</v>
      </c>
      <c r="G10" s="77">
        <v>0</v>
      </c>
      <c r="H10" s="6">
        <v>0</v>
      </c>
    </row>
    <row r="11" spans="1:8" ht="28.35" customHeight="1" x14ac:dyDescent="0.3">
      <c r="A11" s="6" t="s">
        <v>100</v>
      </c>
      <c r="B11" s="76">
        <v>118008</v>
      </c>
      <c r="C11" s="91" t="s">
        <v>527</v>
      </c>
      <c r="D11" s="77">
        <v>8</v>
      </c>
      <c r="E11" s="77">
        <v>4</v>
      </c>
      <c r="F11" s="77">
        <v>8</v>
      </c>
      <c r="G11" s="77">
        <v>4</v>
      </c>
      <c r="H11" s="69">
        <v>0</v>
      </c>
    </row>
    <row r="12" spans="1:8" ht="28.35" customHeight="1" x14ac:dyDescent="0.3">
      <c r="A12" s="6" t="s">
        <v>101</v>
      </c>
      <c r="B12" s="76">
        <v>118703</v>
      </c>
      <c r="C12" s="91" t="s">
        <v>528</v>
      </c>
      <c r="D12" s="77">
        <v>13</v>
      </c>
      <c r="E12" s="77">
        <v>0</v>
      </c>
      <c r="F12" s="77">
        <v>13</v>
      </c>
      <c r="G12" s="77">
        <v>0</v>
      </c>
      <c r="H12" s="6">
        <v>0</v>
      </c>
    </row>
    <row r="13" spans="1:8" ht="28.35" customHeight="1" x14ac:dyDescent="0.3">
      <c r="A13" s="6" t="s">
        <v>102</v>
      </c>
      <c r="B13" s="76">
        <v>118704</v>
      </c>
      <c r="C13" s="91" t="s">
        <v>529</v>
      </c>
      <c r="D13" s="77">
        <v>17</v>
      </c>
      <c r="E13" s="77">
        <v>0</v>
      </c>
      <c r="F13" s="77">
        <v>17</v>
      </c>
      <c r="G13" s="77">
        <v>0</v>
      </c>
      <c r="H13" s="6">
        <v>0</v>
      </c>
    </row>
    <row r="14" spans="1:8" ht="28.35" customHeight="1" x14ac:dyDescent="0.3">
      <c r="A14" s="6" t="s">
        <v>3</v>
      </c>
      <c r="B14" s="76">
        <v>118010</v>
      </c>
      <c r="C14" s="91" t="s">
        <v>530</v>
      </c>
      <c r="D14" s="77">
        <v>0</v>
      </c>
      <c r="E14" s="77">
        <v>6</v>
      </c>
      <c r="F14" s="77">
        <v>0</v>
      </c>
      <c r="G14" s="77">
        <v>6</v>
      </c>
      <c r="H14" s="6">
        <v>0</v>
      </c>
    </row>
    <row r="15" spans="1:8" ht="28.35" customHeight="1" x14ac:dyDescent="0.3">
      <c r="A15" s="6" t="s">
        <v>4</v>
      </c>
      <c r="B15" s="76">
        <v>118701</v>
      </c>
      <c r="C15" s="91" t="s">
        <v>531</v>
      </c>
      <c r="D15" s="77">
        <v>24</v>
      </c>
      <c r="E15" s="77">
        <v>0</v>
      </c>
      <c r="F15" s="77">
        <v>24</v>
      </c>
      <c r="G15" s="77">
        <v>0</v>
      </c>
      <c r="H15" s="70">
        <v>0</v>
      </c>
    </row>
    <row r="16" spans="1:8" ht="28.35" customHeight="1" x14ac:dyDescent="0.3">
      <c r="A16" s="6" t="s">
        <v>5</v>
      </c>
      <c r="B16" s="76">
        <v>118701</v>
      </c>
      <c r="C16" s="91" t="s">
        <v>532</v>
      </c>
      <c r="D16" s="77">
        <v>0</v>
      </c>
      <c r="E16" s="77">
        <v>8</v>
      </c>
      <c r="F16" s="77">
        <v>0</v>
      </c>
      <c r="G16" s="77">
        <v>0</v>
      </c>
      <c r="H16" s="70">
        <v>0</v>
      </c>
    </row>
    <row r="17" spans="1:8" ht="28.35" customHeight="1" x14ac:dyDescent="0.3">
      <c r="A17" s="6" t="s">
        <v>6</v>
      </c>
      <c r="B17" s="76">
        <v>118009</v>
      </c>
      <c r="C17" s="91" t="s">
        <v>185</v>
      </c>
      <c r="D17" s="77">
        <v>149</v>
      </c>
      <c r="E17" s="77">
        <v>80</v>
      </c>
      <c r="F17" s="77">
        <v>0</v>
      </c>
      <c r="G17" s="77">
        <v>0</v>
      </c>
      <c r="H17" s="70">
        <v>0</v>
      </c>
    </row>
    <row r="18" spans="1:8" ht="28.35" customHeight="1" x14ac:dyDescent="0.3">
      <c r="A18" s="6" t="s">
        <v>7</v>
      </c>
      <c r="B18" s="76">
        <v>118702</v>
      </c>
      <c r="C18" s="91" t="s">
        <v>533</v>
      </c>
      <c r="D18" s="77">
        <v>0</v>
      </c>
      <c r="E18" s="77">
        <v>8</v>
      </c>
      <c r="F18" s="77">
        <v>0</v>
      </c>
      <c r="G18" s="77">
        <v>0</v>
      </c>
      <c r="H18" s="70">
        <v>0</v>
      </c>
    </row>
    <row r="19" spans="1:8" ht="28.35" customHeight="1" x14ac:dyDescent="0.3">
      <c r="A19" s="6" t="s">
        <v>8</v>
      </c>
      <c r="B19" s="76">
        <v>113207</v>
      </c>
      <c r="C19" s="91" t="s">
        <v>186</v>
      </c>
      <c r="D19" s="77">
        <v>74</v>
      </c>
      <c r="E19" s="77">
        <v>73</v>
      </c>
      <c r="F19" s="77">
        <v>0</v>
      </c>
      <c r="G19" s="77">
        <v>0</v>
      </c>
      <c r="H19" s="70">
        <v>0</v>
      </c>
    </row>
    <row r="20" spans="1:8" ht="28.35" customHeight="1" x14ac:dyDescent="0.3">
      <c r="A20" s="6" t="s">
        <v>9</v>
      </c>
      <c r="B20" s="76">
        <v>118015</v>
      </c>
      <c r="C20" s="91" t="s">
        <v>534</v>
      </c>
      <c r="D20" s="77">
        <v>11</v>
      </c>
      <c r="E20" s="77">
        <v>3</v>
      </c>
      <c r="F20" s="77">
        <v>11</v>
      </c>
      <c r="G20" s="77">
        <v>3</v>
      </c>
      <c r="H20" s="70">
        <v>0</v>
      </c>
    </row>
    <row r="21" spans="1:8" ht="28.35" customHeight="1" x14ac:dyDescent="0.3">
      <c r="A21" s="6" t="s">
        <v>10</v>
      </c>
      <c r="B21" s="76">
        <v>118013</v>
      </c>
      <c r="C21" s="91" t="s">
        <v>535</v>
      </c>
      <c r="D21" s="77">
        <v>0</v>
      </c>
      <c r="E21" s="77">
        <v>6</v>
      </c>
      <c r="F21" s="77">
        <v>0</v>
      </c>
      <c r="G21" s="77">
        <v>6</v>
      </c>
      <c r="H21" s="71">
        <v>0</v>
      </c>
    </row>
    <row r="22" spans="1:8" ht="28.35" customHeight="1" x14ac:dyDescent="0.3">
      <c r="A22" s="6" t="s">
        <v>11</v>
      </c>
      <c r="B22" s="76">
        <v>119101</v>
      </c>
      <c r="C22" s="91" t="s">
        <v>187</v>
      </c>
      <c r="D22" s="77">
        <v>5</v>
      </c>
      <c r="E22" s="77">
        <v>0</v>
      </c>
      <c r="F22" s="77">
        <v>5</v>
      </c>
      <c r="G22" s="77">
        <v>0</v>
      </c>
      <c r="H22" s="71">
        <v>0</v>
      </c>
    </row>
    <row r="23" spans="1:8" ht="28.35" customHeight="1" x14ac:dyDescent="0.3">
      <c r="A23" s="6" t="s">
        <v>12</v>
      </c>
      <c r="B23" s="76">
        <v>118107</v>
      </c>
      <c r="C23" s="91" t="s">
        <v>536</v>
      </c>
      <c r="D23" s="77">
        <v>9</v>
      </c>
      <c r="E23" s="77">
        <v>0</v>
      </c>
      <c r="F23" s="77">
        <v>9</v>
      </c>
      <c r="G23" s="77">
        <v>0</v>
      </c>
      <c r="H23" s="71">
        <v>0</v>
      </c>
    </row>
    <row r="24" spans="1:8" ht="28.35" customHeight="1" x14ac:dyDescent="0.3">
      <c r="A24" s="6" t="s">
        <v>13</v>
      </c>
      <c r="B24" s="76">
        <v>118011</v>
      </c>
      <c r="C24" s="91" t="s">
        <v>188</v>
      </c>
      <c r="D24" s="77">
        <v>40</v>
      </c>
      <c r="E24" s="77"/>
      <c r="F24" s="77">
        <v>40</v>
      </c>
      <c r="G24" s="77"/>
      <c r="H24" s="71">
        <v>0</v>
      </c>
    </row>
    <row r="25" spans="1:8" ht="28.35" customHeight="1" x14ac:dyDescent="0.3">
      <c r="A25" s="6" t="s">
        <v>14</v>
      </c>
      <c r="B25" s="76">
        <v>118102</v>
      </c>
      <c r="C25" s="91" t="s">
        <v>537</v>
      </c>
      <c r="D25" s="77">
        <v>40</v>
      </c>
      <c r="E25" s="77">
        <v>16</v>
      </c>
      <c r="F25" s="77">
        <v>40</v>
      </c>
      <c r="G25" s="77">
        <v>16</v>
      </c>
      <c r="H25" s="71">
        <v>0</v>
      </c>
    </row>
    <row r="26" spans="1:8" ht="28.35" customHeight="1" x14ac:dyDescent="0.3">
      <c r="A26" s="6" t="s">
        <v>15</v>
      </c>
      <c r="B26" s="76">
        <v>113208</v>
      </c>
      <c r="C26" s="91" t="s">
        <v>189</v>
      </c>
      <c r="D26" s="77">
        <v>43</v>
      </c>
      <c r="E26" s="77">
        <v>0</v>
      </c>
      <c r="F26" s="77">
        <v>0</v>
      </c>
      <c r="G26" s="77">
        <v>0</v>
      </c>
      <c r="H26" s="71">
        <v>0</v>
      </c>
    </row>
    <row r="27" spans="1:8" ht="28.35" customHeight="1" x14ac:dyDescent="0.3">
      <c r="A27" s="6" t="s">
        <v>16</v>
      </c>
      <c r="B27" s="76">
        <v>118106</v>
      </c>
      <c r="C27" s="91" t="s">
        <v>538</v>
      </c>
      <c r="D27" s="77">
        <v>144</v>
      </c>
      <c r="E27" s="77">
        <v>0</v>
      </c>
      <c r="F27" s="77">
        <v>0</v>
      </c>
      <c r="G27" s="77">
        <v>0</v>
      </c>
      <c r="H27" s="71">
        <v>0</v>
      </c>
    </row>
    <row r="28" spans="1:8" ht="28.35" customHeight="1" x14ac:dyDescent="0.3">
      <c r="A28" s="6" t="s">
        <v>17</v>
      </c>
      <c r="B28" s="76">
        <v>118023</v>
      </c>
      <c r="C28" s="91" t="s">
        <v>539</v>
      </c>
      <c r="D28" s="77">
        <v>60</v>
      </c>
      <c r="E28" s="77">
        <v>0</v>
      </c>
      <c r="F28" s="77">
        <v>0</v>
      </c>
      <c r="G28" s="77">
        <v>0</v>
      </c>
      <c r="H28" s="71">
        <v>0</v>
      </c>
    </row>
    <row r="29" spans="1:8" ht="28.35" customHeight="1" x14ac:dyDescent="0.3">
      <c r="A29" s="6" t="s">
        <v>18</v>
      </c>
      <c r="B29" s="76">
        <v>118601</v>
      </c>
      <c r="C29" s="92" t="s">
        <v>190</v>
      </c>
      <c r="D29" s="77">
        <v>1149</v>
      </c>
      <c r="E29" s="77">
        <v>0</v>
      </c>
      <c r="F29" s="77">
        <v>0</v>
      </c>
      <c r="G29" s="77">
        <v>0</v>
      </c>
      <c r="H29" s="71">
        <v>0</v>
      </c>
    </row>
    <row r="30" spans="1:8" ht="28.35" customHeight="1" x14ac:dyDescent="0.3">
      <c r="A30" s="6" t="s">
        <v>19</v>
      </c>
      <c r="B30" s="79">
        <v>118504</v>
      </c>
      <c r="C30" s="93" t="s">
        <v>191</v>
      </c>
      <c r="D30" s="77">
        <v>18</v>
      </c>
      <c r="E30" s="77">
        <v>0</v>
      </c>
      <c r="F30" s="77">
        <v>18</v>
      </c>
      <c r="G30" s="77">
        <v>0</v>
      </c>
      <c r="H30" s="71">
        <v>0</v>
      </c>
    </row>
    <row r="31" spans="1:8" ht="28.35" customHeight="1" x14ac:dyDescent="0.3">
      <c r="A31" s="6" t="s">
        <v>20</v>
      </c>
      <c r="B31" s="79">
        <v>118027</v>
      </c>
      <c r="C31" s="93" t="s">
        <v>192</v>
      </c>
      <c r="D31" s="77">
        <v>9</v>
      </c>
      <c r="E31" s="77">
        <v>0</v>
      </c>
      <c r="F31" s="77">
        <v>9</v>
      </c>
      <c r="G31" s="77">
        <v>0</v>
      </c>
      <c r="H31" s="71">
        <v>0</v>
      </c>
    </row>
    <row r="32" spans="1:8" ht="28.35" customHeight="1" x14ac:dyDescent="0.3">
      <c r="A32" s="6" t="s">
        <v>21</v>
      </c>
      <c r="B32" s="76">
        <v>118706</v>
      </c>
      <c r="C32" s="90" t="s">
        <v>540</v>
      </c>
      <c r="D32" s="77">
        <v>15</v>
      </c>
      <c r="E32" s="77">
        <v>0</v>
      </c>
      <c r="F32" s="77">
        <v>15</v>
      </c>
      <c r="G32" s="77">
        <v>0</v>
      </c>
      <c r="H32" s="71">
        <v>0</v>
      </c>
    </row>
    <row r="33" spans="1:8" ht="28.35" customHeight="1" x14ac:dyDescent="0.3">
      <c r="A33" s="6" t="s">
        <v>22</v>
      </c>
      <c r="B33" s="76">
        <v>118109</v>
      </c>
      <c r="C33" s="91" t="s">
        <v>541</v>
      </c>
      <c r="D33" s="77">
        <v>8</v>
      </c>
      <c r="E33" s="77">
        <v>6</v>
      </c>
      <c r="F33" s="77">
        <v>8</v>
      </c>
      <c r="G33" s="77">
        <v>6</v>
      </c>
      <c r="H33" s="71">
        <v>0</v>
      </c>
    </row>
    <row r="34" spans="1:8" ht="28.35" customHeight="1" x14ac:dyDescent="0.3">
      <c r="A34" s="6" t="s">
        <v>23</v>
      </c>
      <c r="B34" s="76">
        <v>118038</v>
      </c>
      <c r="C34" s="91" t="s">
        <v>542</v>
      </c>
      <c r="D34" s="77">
        <v>6</v>
      </c>
      <c r="E34" s="77">
        <v>6</v>
      </c>
      <c r="F34" s="77">
        <v>6</v>
      </c>
      <c r="G34" s="77">
        <v>6</v>
      </c>
      <c r="H34" s="71">
        <v>0</v>
      </c>
    </row>
    <row r="35" spans="1:8" ht="28.35" customHeight="1" x14ac:dyDescent="0.3">
      <c r="A35" s="6" t="s">
        <v>24</v>
      </c>
      <c r="B35" s="76">
        <v>118031</v>
      </c>
      <c r="C35" s="91" t="s">
        <v>543</v>
      </c>
      <c r="D35" s="77">
        <v>3</v>
      </c>
      <c r="E35" s="77">
        <v>3</v>
      </c>
      <c r="F35" s="77">
        <v>3</v>
      </c>
      <c r="G35" s="77">
        <v>3</v>
      </c>
      <c r="H35" s="71">
        <v>0</v>
      </c>
    </row>
    <row r="36" spans="1:8" ht="28.35" customHeight="1" x14ac:dyDescent="0.3">
      <c r="A36" s="6" t="s">
        <v>25</v>
      </c>
      <c r="B36" s="76">
        <v>118036</v>
      </c>
      <c r="C36" s="91" t="s">
        <v>544</v>
      </c>
      <c r="D36" s="77">
        <v>15</v>
      </c>
      <c r="E36" s="77">
        <v>0</v>
      </c>
      <c r="F36" s="77">
        <v>15</v>
      </c>
      <c r="G36" s="77">
        <v>0</v>
      </c>
      <c r="H36" s="71">
        <v>0</v>
      </c>
    </row>
    <row r="37" spans="1:8" ht="28.35" customHeight="1" x14ac:dyDescent="0.3">
      <c r="A37" s="6" t="s">
        <v>26</v>
      </c>
      <c r="B37" s="76">
        <v>118030</v>
      </c>
      <c r="C37" s="91" t="s">
        <v>545</v>
      </c>
      <c r="D37" s="77">
        <v>4</v>
      </c>
      <c r="E37" s="77">
        <v>4</v>
      </c>
      <c r="F37" s="77">
        <v>4</v>
      </c>
      <c r="G37" s="77">
        <v>4</v>
      </c>
      <c r="H37" s="71">
        <v>0</v>
      </c>
    </row>
    <row r="38" spans="1:8" ht="28.35" customHeight="1" x14ac:dyDescent="0.3">
      <c r="A38" s="6" t="s">
        <v>27</v>
      </c>
      <c r="B38" s="80">
        <v>118038</v>
      </c>
      <c r="C38" s="91" t="s">
        <v>546</v>
      </c>
      <c r="D38" s="77">
        <v>17</v>
      </c>
      <c r="E38" s="77">
        <v>0</v>
      </c>
      <c r="F38" s="77">
        <v>17</v>
      </c>
      <c r="G38" s="77">
        <v>0</v>
      </c>
      <c r="H38" s="71">
        <v>0</v>
      </c>
    </row>
    <row r="39" spans="1:8" ht="28.35" customHeight="1" x14ac:dyDescent="0.3">
      <c r="A39" s="6" t="s">
        <v>28</v>
      </c>
      <c r="B39" s="80">
        <v>118111</v>
      </c>
      <c r="C39" s="91" t="s">
        <v>547</v>
      </c>
      <c r="D39" s="77">
        <v>20</v>
      </c>
      <c r="E39" s="77">
        <v>0</v>
      </c>
      <c r="F39" s="77">
        <v>0</v>
      </c>
      <c r="G39" s="77">
        <v>0</v>
      </c>
      <c r="H39" s="71">
        <v>0</v>
      </c>
    </row>
    <row r="40" spans="1:8" ht="28.35" customHeight="1" x14ac:dyDescent="0.3">
      <c r="A40" s="6" t="s">
        <v>29</v>
      </c>
      <c r="B40" s="80">
        <v>118115</v>
      </c>
      <c r="C40" s="91" t="s">
        <v>548</v>
      </c>
      <c r="D40" s="77">
        <v>10</v>
      </c>
      <c r="E40" s="77">
        <v>0</v>
      </c>
      <c r="F40" s="77">
        <v>0</v>
      </c>
      <c r="G40" s="77">
        <v>0</v>
      </c>
      <c r="H40" s="71">
        <v>0</v>
      </c>
    </row>
    <row r="41" spans="1:8" ht="28.35" customHeight="1" x14ac:dyDescent="0.3">
      <c r="A41" s="6" t="s">
        <v>30</v>
      </c>
      <c r="B41" s="80">
        <v>118110</v>
      </c>
      <c r="C41" s="91" t="s">
        <v>549</v>
      </c>
      <c r="D41" s="77">
        <v>13</v>
      </c>
      <c r="E41" s="77">
        <v>0</v>
      </c>
      <c r="F41" s="77">
        <v>0</v>
      </c>
      <c r="G41" s="77">
        <v>0</v>
      </c>
      <c r="H41" s="71">
        <v>0</v>
      </c>
    </row>
    <row r="42" spans="1:8" ht="28.35" customHeight="1" x14ac:dyDescent="0.3">
      <c r="A42" s="6" t="s">
        <v>31</v>
      </c>
      <c r="B42" s="76">
        <v>118004</v>
      </c>
      <c r="C42" s="91" t="s">
        <v>550</v>
      </c>
      <c r="D42" s="77">
        <v>18</v>
      </c>
      <c r="E42" s="77">
        <v>0</v>
      </c>
      <c r="F42" s="77">
        <v>18</v>
      </c>
      <c r="G42" s="77">
        <v>0</v>
      </c>
      <c r="H42" s="71">
        <v>0</v>
      </c>
    </row>
    <row r="43" spans="1:8" ht="28.35" customHeight="1" x14ac:dyDescent="0.3">
      <c r="A43" s="6" t="s">
        <v>32</v>
      </c>
      <c r="B43" s="76">
        <v>118045</v>
      </c>
      <c r="C43" s="91" t="s">
        <v>551</v>
      </c>
      <c r="D43" s="77">
        <v>14</v>
      </c>
      <c r="E43" s="77">
        <v>0</v>
      </c>
      <c r="F43" s="77">
        <v>14</v>
      </c>
      <c r="G43" s="77">
        <v>0</v>
      </c>
      <c r="H43" s="71">
        <v>0</v>
      </c>
    </row>
    <row r="44" spans="1:8" ht="28.35" customHeight="1" x14ac:dyDescent="0.3">
      <c r="A44" s="6" t="s">
        <v>33</v>
      </c>
      <c r="B44" s="76">
        <v>118046</v>
      </c>
      <c r="C44" s="91" t="s">
        <v>552</v>
      </c>
      <c r="D44" s="77">
        <v>7</v>
      </c>
      <c r="E44" s="77">
        <v>0</v>
      </c>
      <c r="F44" s="77">
        <v>7</v>
      </c>
      <c r="G44" s="77">
        <v>0</v>
      </c>
      <c r="H44" s="71">
        <v>0</v>
      </c>
    </row>
    <row r="45" spans="1:8" ht="28.35" customHeight="1" x14ac:dyDescent="0.3">
      <c r="A45" s="6" t="s">
        <v>34</v>
      </c>
      <c r="B45" s="76">
        <v>118047</v>
      </c>
      <c r="C45" s="91" t="s">
        <v>553</v>
      </c>
      <c r="D45" s="77">
        <v>0</v>
      </c>
      <c r="E45" s="77">
        <v>4</v>
      </c>
      <c r="F45" s="77">
        <v>0</v>
      </c>
      <c r="G45" s="77">
        <v>4</v>
      </c>
      <c r="H45" s="71">
        <v>0</v>
      </c>
    </row>
    <row r="46" spans="1:8" ht="28.35" customHeight="1" x14ac:dyDescent="0.3">
      <c r="A46" s="6" t="s">
        <v>35</v>
      </c>
      <c r="B46" s="79">
        <v>118048</v>
      </c>
      <c r="C46" s="91" t="s">
        <v>554</v>
      </c>
      <c r="D46" s="77">
        <v>0</v>
      </c>
      <c r="E46" s="77">
        <v>10</v>
      </c>
      <c r="F46" s="77">
        <v>0</v>
      </c>
      <c r="G46" s="77">
        <v>10</v>
      </c>
      <c r="H46" s="71">
        <v>0</v>
      </c>
    </row>
    <row r="47" spans="1:8" ht="28.35" customHeight="1" x14ac:dyDescent="0.3">
      <c r="A47" s="6" t="s">
        <v>36</v>
      </c>
      <c r="B47" s="76">
        <v>118051</v>
      </c>
      <c r="C47" s="91" t="s">
        <v>555</v>
      </c>
      <c r="D47" s="77">
        <v>17</v>
      </c>
      <c r="E47" s="77">
        <v>0</v>
      </c>
      <c r="F47" s="77">
        <v>17</v>
      </c>
      <c r="G47" s="77">
        <v>0</v>
      </c>
      <c r="H47" s="71">
        <v>0</v>
      </c>
    </row>
    <row r="48" spans="1:8" ht="28.35" customHeight="1" x14ac:dyDescent="0.3">
      <c r="A48" s="6" t="s">
        <v>37</v>
      </c>
      <c r="B48" s="76">
        <v>118052</v>
      </c>
      <c r="C48" s="91" t="s">
        <v>556</v>
      </c>
      <c r="D48" s="77">
        <v>9</v>
      </c>
      <c r="E48" s="77">
        <v>6</v>
      </c>
      <c r="F48" s="77">
        <v>9</v>
      </c>
      <c r="G48" s="77">
        <v>6</v>
      </c>
      <c r="H48" s="71">
        <v>0</v>
      </c>
    </row>
    <row r="49" spans="1:8" ht="28.35" customHeight="1" x14ac:dyDescent="0.3">
      <c r="A49" s="6" t="s">
        <v>38</v>
      </c>
      <c r="B49" s="76">
        <v>118053</v>
      </c>
      <c r="C49" s="91" t="s">
        <v>556</v>
      </c>
      <c r="D49" s="77">
        <v>9</v>
      </c>
      <c r="E49" s="77">
        <v>6</v>
      </c>
      <c r="F49" s="77">
        <v>9</v>
      </c>
      <c r="G49" s="77">
        <v>6</v>
      </c>
      <c r="H49" s="71">
        <v>0</v>
      </c>
    </row>
    <row r="50" spans="1:8" ht="28.35" customHeight="1" x14ac:dyDescent="0.3">
      <c r="A50" s="6" t="s">
        <v>39</v>
      </c>
      <c r="B50" s="76">
        <v>118054</v>
      </c>
      <c r="C50" s="91" t="s">
        <v>557</v>
      </c>
      <c r="D50" s="77">
        <v>7</v>
      </c>
      <c r="E50" s="77">
        <v>5</v>
      </c>
      <c r="F50" s="77">
        <v>7</v>
      </c>
      <c r="G50" s="77">
        <v>5</v>
      </c>
      <c r="H50" s="71">
        <v>0</v>
      </c>
    </row>
    <row r="51" spans="1:8" ht="28.35" customHeight="1" x14ac:dyDescent="0.3">
      <c r="A51" s="6" t="s">
        <v>40</v>
      </c>
      <c r="B51" s="76">
        <v>118055</v>
      </c>
      <c r="C51" s="91" t="s">
        <v>558</v>
      </c>
      <c r="D51" s="77">
        <v>2</v>
      </c>
      <c r="E51" s="77">
        <v>4</v>
      </c>
      <c r="F51" s="77">
        <v>2</v>
      </c>
      <c r="G51" s="77">
        <v>4</v>
      </c>
      <c r="H51" s="71">
        <v>0</v>
      </c>
    </row>
    <row r="52" spans="1:8" ht="28.35" customHeight="1" x14ac:dyDescent="0.3">
      <c r="A52" s="6" t="s">
        <v>41</v>
      </c>
      <c r="B52" s="76">
        <v>118056</v>
      </c>
      <c r="C52" s="91" t="s">
        <v>559</v>
      </c>
      <c r="D52" s="77">
        <v>1</v>
      </c>
      <c r="E52" s="77">
        <v>3</v>
      </c>
      <c r="F52" s="77">
        <v>1</v>
      </c>
      <c r="G52" s="77">
        <v>3</v>
      </c>
      <c r="H52" s="71">
        <v>0</v>
      </c>
    </row>
    <row r="53" spans="1:8" ht="28.35" customHeight="1" x14ac:dyDescent="0.3">
      <c r="A53" s="6" t="s">
        <v>42</v>
      </c>
      <c r="B53" s="76">
        <v>118040</v>
      </c>
      <c r="C53" s="91" t="s">
        <v>193</v>
      </c>
      <c r="D53" s="77">
        <v>26</v>
      </c>
      <c r="E53" s="77">
        <v>17</v>
      </c>
      <c r="F53" s="77">
        <v>0</v>
      </c>
      <c r="G53" s="77">
        <v>0</v>
      </c>
      <c r="H53" s="71">
        <v>0</v>
      </c>
    </row>
    <row r="54" spans="1:8" ht="28.35" customHeight="1" x14ac:dyDescent="0.3">
      <c r="A54" s="6" t="s">
        <v>43</v>
      </c>
      <c r="B54" s="76">
        <v>118039</v>
      </c>
      <c r="C54" s="94" t="s">
        <v>194</v>
      </c>
      <c r="D54" s="77">
        <v>24</v>
      </c>
      <c r="E54" s="77">
        <v>0</v>
      </c>
      <c r="F54" s="77">
        <v>24</v>
      </c>
      <c r="G54" s="77">
        <v>0</v>
      </c>
      <c r="H54" s="71">
        <v>0</v>
      </c>
    </row>
    <row r="55" spans="1:8" ht="28.35" customHeight="1" x14ac:dyDescent="0.3">
      <c r="A55" s="6" t="s">
        <v>44</v>
      </c>
      <c r="B55" s="76">
        <v>119003</v>
      </c>
      <c r="C55" s="91" t="s">
        <v>560</v>
      </c>
      <c r="D55" s="77">
        <v>22</v>
      </c>
      <c r="E55" s="77">
        <v>0</v>
      </c>
      <c r="F55" s="77">
        <v>22</v>
      </c>
      <c r="G55" s="77">
        <v>0</v>
      </c>
      <c r="H55" s="71">
        <v>0</v>
      </c>
    </row>
    <row r="56" spans="1:8" ht="28.35" customHeight="1" x14ac:dyDescent="0.3">
      <c r="A56" s="6" t="s">
        <v>45</v>
      </c>
      <c r="B56" s="76">
        <v>119004</v>
      </c>
      <c r="C56" s="91" t="s">
        <v>195</v>
      </c>
      <c r="D56" s="77">
        <v>27</v>
      </c>
      <c r="E56" s="77">
        <v>0</v>
      </c>
      <c r="F56" s="77">
        <v>27</v>
      </c>
      <c r="G56" s="77">
        <v>0</v>
      </c>
      <c r="H56" s="71">
        <v>0</v>
      </c>
    </row>
    <row r="57" spans="1:8" ht="28.35" customHeight="1" x14ac:dyDescent="0.3">
      <c r="A57" s="6" t="s">
        <v>46</v>
      </c>
      <c r="B57" s="76">
        <v>118060</v>
      </c>
      <c r="C57" s="91" t="s">
        <v>561</v>
      </c>
      <c r="D57" s="77">
        <v>0</v>
      </c>
      <c r="E57" s="77">
        <v>15</v>
      </c>
      <c r="F57" s="77">
        <v>0</v>
      </c>
      <c r="G57" s="77">
        <v>15</v>
      </c>
      <c r="H57" s="71">
        <v>0</v>
      </c>
    </row>
    <row r="58" spans="1:8" ht="28.35" customHeight="1" x14ac:dyDescent="0.3">
      <c r="A58" s="6" t="s">
        <v>47</v>
      </c>
      <c r="B58" s="76">
        <v>118061</v>
      </c>
      <c r="C58" s="91" t="s">
        <v>562</v>
      </c>
      <c r="D58" s="77">
        <v>0</v>
      </c>
      <c r="E58" s="77">
        <v>7</v>
      </c>
      <c r="F58" s="77">
        <v>0</v>
      </c>
      <c r="G58" s="77">
        <v>7</v>
      </c>
      <c r="H58" s="71">
        <v>0</v>
      </c>
    </row>
    <row r="59" spans="1:8" ht="28.35" customHeight="1" x14ac:dyDescent="0.3">
      <c r="A59" s="6" t="s">
        <v>48</v>
      </c>
      <c r="B59" s="76">
        <v>118062</v>
      </c>
      <c r="C59" s="91" t="s">
        <v>563</v>
      </c>
      <c r="D59" s="77">
        <v>7</v>
      </c>
      <c r="E59" s="77">
        <v>7</v>
      </c>
      <c r="F59" s="77">
        <v>7</v>
      </c>
      <c r="G59" s="77">
        <v>7</v>
      </c>
      <c r="H59" s="71">
        <v>0</v>
      </c>
    </row>
    <row r="60" spans="1:8" ht="28.35" customHeight="1" x14ac:dyDescent="0.3">
      <c r="A60" s="6" t="s">
        <v>49</v>
      </c>
      <c r="B60" s="76">
        <v>118063</v>
      </c>
      <c r="C60" s="91" t="s">
        <v>564</v>
      </c>
      <c r="D60" s="77">
        <v>9</v>
      </c>
      <c r="E60" s="77">
        <v>5</v>
      </c>
      <c r="F60" s="77">
        <v>9</v>
      </c>
      <c r="G60" s="77">
        <v>5</v>
      </c>
      <c r="H60" s="71">
        <v>0</v>
      </c>
    </row>
    <row r="61" spans="1:8" ht="28.35" customHeight="1" x14ac:dyDescent="0.3">
      <c r="A61" s="6" t="s">
        <v>50</v>
      </c>
      <c r="B61" s="76">
        <v>118064</v>
      </c>
      <c r="C61" s="91" t="s">
        <v>565</v>
      </c>
      <c r="D61" s="77">
        <v>7</v>
      </c>
      <c r="E61" s="77">
        <v>7</v>
      </c>
      <c r="F61" s="77">
        <v>4</v>
      </c>
      <c r="G61" s="77">
        <v>4</v>
      </c>
      <c r="H61" s="71">
        <v>0</v>
      </c>
    </row>
    <row r="62" spans="1:8" ht="28.35" customHeight="1" x14ac:dyDescent="0.3">
      <c r="A62" s="6" t="s">
        <v>51</v>
      </c>
      <c r="B62" s="76">
        <v>118065</v>
      </c>
      <c r="C62" s="91" t="s">
        <v>566</v>
      </c>
      <c r="D62" s="77">
        <v>8</v>
      </c>
      <c r="E62" s="77">
        <v>8</v>
      </c>
      <c r="F62" s="77">
        <v>8</v>
      </c>
      <c r="G62" s="77">
        <v>8</v>
      </c>
      <c r="H62" s="71">
        <v>0</v>
      </c>
    </row>
    <row r="63" spans="1:8" ht="28.35" customHeight="1" x14ac:dyDescent="0.3">
      <c r="A63" s="6" t="s">
        <v>52</v>
      </c>
      <c r="B63" s="76">
        <v>118067</v>
      </c>
      <c r="C63" s="91" t="s">
        <v>567</v>
      </c>
      <c r="D63" s="77">
        <v>8</v>
      </c>
      <c r="E63" s="77">
        <v>4</v>
      </c>
      <c r="F63" s="77">
        <v>8</v>
      </c>
      <c r="G63" s="77">
        <v>4</v>
      </c>
      <c r="H63" s="71">
        <v>0</v>
      </c>
    </row>
    <row r="64" spans="1:8" ht="28.35" customHeight="1" x14ac:dyDescent="0.3">
      <c r="A64" s="6" t="s">
        <v>53</v>
      </c>
      <c r="B64" s="76">
        <v>118069</v>
      </c>
      <c r="C64" s="91" t="s">
        <v>568</v>
      </c>
      <c r="D64" s="77">
        <v>8</v>
      </c>
      <c r="E64" s="77">
        <v>7</v>
      </c>
      <c r="F64" s="77">
        <v>8</v>
      </c>
      <c r="G64" s="77">
        <v>7</v>
      </c>
      <c r="H64" s="71">
        <v>0</v>
      </c>
    </row>
    <row r="65" spans="1:8" ht="28.35" customHeight="1" x14ac:dyDescent="0.3">
      <c r="A65" s="6" t="s">
        <v>54</v>
      </c>
      <c r="B65" s="76">
        <v>118112</v>
      </c>
      <c r="C65" s="91" t="s">
        <v>569</v>
      </c>
      <c r="D65" s="77">
        <v>12</v>
      </c>
      <c r="E65" s="77">
        <v>0</v>
      </c>
      <c r="F65" s="77">
        <v>12</v>
      </c>
      <c r="G65" s="77">
        <v>0</v>
      </c>
      <c r="H65" s="71">
        <v>0</v>
      </c>
    </row>
    <row r="66" spans="1:8" ht="28.35" customHeight="1" x14ac:dyDescent="0.3">
      <c r="A66" s="6" t="s">
        <v>55</v>
      </c>
      <c r="B66" s="76">
        <v>118113</v>
      </c>
      <c r="C66" s="91" t="s">
        <v>570</v>
      </c>
      <c r="D66" s="77">
        <v>11</v>
      </c>
      <c r="E66" s="77">
        <v>0</v>
      </c>
      <c r="F66" s="77">
        <v>11</v>
      </c>
      <c r="G66" s="77">
        <v>0</v>
      </c>
      <c r="H66" s="71">
        <v>0</v>
      </c>
    </row>
    <row r="67" spans="1:8" ht="28.35" customHeight="1" x14ac:dyDescent="0.3">
      <c r="A67" s="6" t="s">
        <v>56</v>
      </c>
      <c r="B67" s="76">
        <v>118043</v>
      </c>
      <c r="C67" s="91" t="s">
        <v>571</v>
      </c>
      <c r="D67" s="77">
        <v>0</v>
      </c>
      <c r="E67" s="77">
        <v>12</v>
      </c>
      <c r="F67" s="77">
        <v>0</v>
      </c>
      <c r="G67" s="77">
        <v>0</v>
      </c>
      <c r="H67" s="71">
        <v>0</v>
      </c>
    </row>
    <row r="68" spans="1:8" ht="28.35" customHeight="1" x14ac:dyDescent="0.3">
      <c r="A68" s="6" t="s">
        <v>57</v>
      </c>
      <c r="B68" s="76">
        <v>119002</v>
      </c>
      <c r="C68" s="91" t="s">
        <v>572</v>
      </c>
      <c r="D68" s="77">
        <v>150</v>
      </c>
      <c r="E68" s="77">
        <v>0</v>
      </c>
      <c r="F68" s="77">
        <v>0</v>
      </c>
      <c r="G68" s="77">
        <v>0</v>
      </c>
      <c r="H68" s="71">
        <v>0</v>
      </c>
    </row>
    <row r="69" spans="1:8" ht="28.35" customHeight="1" x14ac:dyDescent="0.3">
      <c r="A69" s="6" t="s">
        <v>58</v>
      </c>
      <c r="B69" s="76">
        <v>118132</v>
      </c>
      <c r="C69" s="91" t="s">
        <v>573</v>
      </c>
      <c r="D69" s="77">
        <v>300</v>
      </c>
      <c r="E69" s="77">
        <v>0</v>
      </c>
      <c r="F69" s="77">
        <v>0</v>
      </c>
      <c r="G69" s="77">
        <v>0</v>
      </c>
      <c r="H69" s="71">
        <v>0</v>
      </c>
    </row>
    <row r="70" spans="1:8" ht="28.35" customHeight="1" x14ac:dyDescent="0.3">
      <c r="A70" s="6" t="s">
        <v>59</v>
      </c>
      <c r="B70" s="76">
        <v>118118</v>
      </c>
      <c r="C70" s="91" t="s">
        <v>574</v>
      </c>
      <c r="D70" s="77">
        <v>182</v>
      </c>
      <c r="E70" s="77">
        <v>13</v>
      </c>
      <c r="F70" s="77">
        <v>0</v>
      </c>
      <c r="G70" s="77">
        <v>0</v>
      </c>
      <c r="H70" s="71">
        <v>0</v>
      </c>
    </row>
    <row r="71" spans="1:8" ht="28.35" customHeight="1" x14ac:dyDescent="0.3">
      <c r="A71" s="6" t="s">
        <v>60</v>
      </c>
      <c r="B71" s="76">
        <v>119105</v>
      </c>
      <c r="C71" s="91" t="s">
        <v>575</v>
      </c>
      <c r="D71" s="77">
        <v>9</v>
      </c>
      <c r="E71" s="77">
        <v>0</v>
      </c>
      <c r="F71" s="77">
        <v>9</v>
      </c>
      <c r="G71" s="77">
        <v>0</v>
      </c>
      <c r="H71" s="71">
        <v>0</v>
      </c>
    </row>
    <row r="72" spans="1:8" ht="28.35" customHeight="1" x14ac:dyDescent="0.3">
      <c r="A72" s="6" t="s">
        <v>61</v>
      </c>
      <c r="B72" s="76">
        <v>119005</v>
      </c>
      <c r="C72" s="91" t="s">
        <v>576</v>
      </c>
      <c r="D72" s="77">
        <v>8</v>
      </c>
      <c r="E72" s="77">
        <v>0</v>
      </c>
      <c r="F72" s="77">
        <v>8</v>
      </c>
      <c r="G72" s="77">
        <v>0</v>
      </c>
      <c r="H72" s="71">
        <v>0</v>
      </c>
    </row>
    <row r="73" spans="1:8" ht="28.35" customHeight="1" x14ac:dyDescent="0.3">
      <c r="A73" s="6" t="s">
        <v>62</v>
      </c>
      <c r="B73" s="76">
        <v>118126</v>
      </c>
      <c r="C73" s="91" t="s">
        <v>577</v>
      </c>
      <c r="D73" s="77">
        <v>9</v>
      </c>
      <c r="E73" s="77">
        <v>0</v>
      </c>
      <c r="F73" s="77">
        <v>0</v>
      </c>
      <c r="G73" s="77">
        <v>0</v>
      </c>
      <c r="H73" s="71">
        <v>0</v>
      </c>
    </row>
    <row r="74" spans="1:8" ht="28.35" customHeight="1" x14ac:dyDescent="0.3">
      <c r="A74" s="6" t="s">
        <v>63</v>
      </c>
      <c r="B74" s="76">
        <v>118078</v>
      </c>
      <c r="C74" s="91" t="s">
        <v>578</v>
      </c>
      <c r="D74" s="77">
        <v>110</v>
      </c>
      <c r="E74" s="77">
        <v>110</v>
      </c>
      <c r="F74" s="77">
        <v>0</v>
      </c>
      <c r="G74" s="77">
        <v>0</v>
      </c>
      <c r="H74" s="71">
        <v>0</v>
      </c>
    </row>
    <row r="75" spans="1:8" ht="28.35" customHeight="1" x14ac:dyDescent="0.3">
      <c r="A75" s="6" t="s">
        <v>64</v>
      </c>
      <c r="B75" s="79">
        <v>118170</v>
      </c>
      <c r="C75" s="92" t="s">
        <v>579</v>
      </c>
      <c r="D75" s="77">
        <v>10</v>
      </c>
      <c r="E75" s="77">
        <v>0</v>
      </c>
      <c r="F75" s="77">
        <v>10</v>
      </c>
      <c r="G75" s="77">
        <v>0</v>
      </c>
      <c r="H75" s="71">
        <v>0</v>
      </c>
    </row>
    <row r="76" spans="1:8" ht="28.35" customHeight="1" x14ac:dyDescent="0.3">
      <c r="A76" s="6" t="s">
        <v>65</v>
      </c>
      <c r="B76" s="81">
        <v>118072</v>
      </c>
      <c r="C76" s="95" t="s">
        <v>196</v>
      </c>
      <c r="D76" s="77">
        <v>0</v>
      </c>
      <c r="E76" s="77">
        <v>8</v>
      </c>
      <c r="F76" s="77">
        <v>0</v>
      </c>
      <c r="G76" s="77">
        <v>8</v>
      </c>
      <c r="H76" s="71">
        <v>0</v>
      </c>
    </row>
    <row r="77" spans="1:8" ht="28.35" customHeight="1" x14ac:dyDescent="0.3">
      <c r="A77" s="6" t="s">
        <v>66</v>
      </c>
      <c r="B77" s="81">
        <v>118073</v>
      </c>
      <c r="C77" s="95" t="s">
        <v>197</v>
      </c>
      <c r="D77" s="77">
        <v>4</v>
      </c>
      <c r="E77" s="77">
        <v>0</v>
      </c>
      <c r="F77" s="77">
        <v>4</v>
      </c>
      <c r="G77" s="77">
        <v>0</v>
      </c>
      <c r="H77" s="71">
        <v>0</v>
      </c>
    </row>
    <row r="78" spans="1:8" ht="28.35" customHeight="1" x14ac:dyDescent="0.3">
      <c r="A78" s="6" t="s">
        <v>67</v>
      </c>
      <c r="B78" s="81">
        <v>118074</v>
      </c>
      <c r="C78" s="95" t="s">
        <v>198</v>
      </c>
      <c r="D78" s="77">
        <v>3</v>
      </c>
      <c r="E78" s="77">
        <v>3</v>
      </c>
      <c r="F78" s="77">
        <v>3</v>
      </c>
      <c r="G78" s="77">
        <v>3</v>
      </c>
      <c r="H78" s="71">
        <v>0</v>
      </c>
    </row>
    <row r="79" spans="1:8" ht="28.35" customHeight="1" x14ac:dyDescent="0.3">
      <c r="A79" s="6" t="s">
        <v>68</v>
      </c>
      <c r="B79" s="81">
        <v>118075</v>
      </c>
      <c r="C79" s="95" t="s">
        <v>199</v>
      </c>
      <c r="D79" s="77">
        <v>6</v>
      </c>
      <c r="E79" s="77">
        <v>7</v>
      </c>
      <c r="F79" s="77">
        <v>6</v>
      </c>
      <c r="G79" s="77">
        <v>7</v>
      </c>
      <c r="H79" s="71">
        <v>0</v>
      </c>
    </row>
    <row r="80" spans="1:8" ht="28.35" customHeight="1" x14ac:dyDescent="0.3">
      <c r="A80" s="6" t="s">
        <v>69</v>
      </c>
      <c r="B80" s="81">
        <v>118076</v>
      </c>
      <c r="C80" s="95" t="s">
        <v>200</v>
      </c>
      <c r="D80" s="77">
        <v>8</v>
      </c>
      <c r="E80" s="77">
        <v>7</v>
      </c>
      <c r="F80" s="77">
        <v>8</v>
      </c>
      <c r="G80" s="77">
        <v>7</v>
      </c>
      <c r="H80" s="71">
        <v>0</v>
      </c>
    </row>
    <row r="81" spans="1:8" ht="28.35" customHeight="1" x14ac:dyDescent="0.3">
      <c r="A81" s="6" t="s">
        <v>70</v>
      </c>
      <c r="B81" s="82">
        <v>118077</v>
      </c>
      <c r="C81" s="95" t="s">
        <v>201</v>
      </c>
      <c r="D81" s="77">
        <v>8</v>
      </c>
      <c r="E81" s="77">
        <v>6</v>
      </c>
      <c r="F81" s="77">
        <v>8</v>
      </c>
      <c r="G81" s="77">
        <v>6</v>
      </c>
      <c r="H81" s="71">
        <v>0</v>
      </c>
    </row>
    <row r="82" spans="1:8" ht="28.35" customHeight="1" x14ac:dyDescent="0.3">
      <c r="A82" s="6" t="s">
        <v>71</v>
      </c>
      <c r="B82" s="78">
        <v>118120</v>
      </c>
      <c r="C82" s="90" t="s">
        <v>580</v>
      </c>
      <c r="D82" s="77">
        <v>12</v>
      </c>
      <c r="E82" s="77">
        <v>0</v>
      </c>
      <c r="F82" s="77">
        <v>12</v>
      </c>
      <c r="G82" s="77">
        <v>0</v>
      </c>
      <c r="H82" s="71">
        <v>0</v>
      </c>
    </row>
    <row r="83" spans="1:8" ht="28.35" customHeight="1" x14ac:dyDescent="0.3">
      <c r="A83" s="6" t="s">
        <v>72</v>
      </c>
      <c r="B83" s="76">
        <v>118121</v>
      </c>
      <c r="C83" s="91" t="s">
        <v>581</v>
      </c>
      <c r="D83" s="77">
        <v>10</v>
      </c>
      <c r="E83" s="77">
        <v>0</v>
      </c>
      <c r="F83" s="77">
        <v>10</v>
      </c>
      <c r="G83" s="77">
        <v>0</v>
      </c>
      <c r="H83" s="71">
        <v>0</v>
      </c>
    </row>
    <row r="84" spans="1:8" ht="28.35" customHeight="1" x14ac:dyDescent="0.3">
      <c r="A84" s="6" t="s">
        <v>73</v>
      </c>
      <c r="B84" s="76">
        <v>118122</v>
      </c>
      <c r="C84" s="91" t="s">
        <v>582</v>
      </c>
      <c r="D84" s="77">
        <v>0</v>
      </c>
      <c r="E84" s="77">
        <v>3</v>
      </c>
      <c r="F84" s="77">
        <v>0</v>
      </c>
      <c r="G84" s="77">
        <v>3</v>
      </c>
      <c r="H84" s="71">
        <v>0</v>
      </c>
    </row>
    <row r="85" spans="1:8" ht="28.35" customHeight="1" x14ac:dyDescent="0.3">
      <c r="A85" s="6" t="s">
        <v>74</v>
      </c>
      <c r="B85" s="76">
        <v>118119</v>
      </c>
      <c r="C85" s="91" t="s">
        <v>583</v>
      </c>
      <c r="D85" s="77">
        <v>28</v>
      </c>
      <c r="E85" s="77">
        <v>0</v>
      </c>
      <c r="F85" s="77">
        <v>28</v>
      </c>
      <c r="G85" s="77">
        <v>0</v>
      </c>
      <c r="H85" s="71">
        <v>0</v>
      </c>
    </row>
    <row r="86" spans="1:8" ht="28.35" customHeight="1" x14ac:dyDescent="0.3">
      <c r="A86" s="6" t="s">
        <v>75</v>
      </c>
      <c r="B86" s="76">
        <v>119104</v>
      </c>
      <c r="C86" s="91" t="s">
        <v>584</v>
      </c>
      <c r="D86" s="77">
        <v>19</v>
      </c>
      <c r="E86" s="77">
        <v>0</v>
      </c>
      <c r="F86" s="77">
        <v>19</v>
      </c>
      <c r="G86" s="77">
        <v>0</v>
      </c>
      <c r="H86" s="71">
        <v>0</v>
      </c>
    </row>
    <row r="87" spans="1:8" ht="28.35" customHeight="1" x14ac:dyDescent="0.3">
      <c r="A87" s="6" t="s">
        <v>76</v>
      </c>
      <c r="B87" s="76">
        <v>118123</v>
      </c>
      <c r="C87" s="91" t="s">
        <v>585</v>
      </c>
      <c r="D87" s="77">
        <v>0</v>
      </c>
      <c r="E87" s="77">
        <v>5</v>
      </c>
      <c r="F87" s="77">
        <v>0</v>
      </c>
      <c r="G87" s="77">
        <v>5</v>
      </c>
      <c r="H87" s="71">
        <v>0</v>
      </c>
    </row>
    <row r="88" spans="1:8" ht="28.35" customHeight="1" x14ac:dyDescent="0.3">
      <c r="A88" s="6" t="s">
        <v>77</v>
      </c>
      <c r="B88" s="76">
        <v>118079</v>
      </c>
      <c r="C88" s="91" t="s">
        <v>586</v>
      </c>
      <c r="D88" s="77">
        <v>0</v>
      </c>
      <c r="E88" s="77">
        <v>12</v>
      </c>
      <c r="F88" s="77">
        <v>0</v>
      </c>
      <c r="G88" s="77">
        <v>0</v>
      </c>
      <c r="H88" s="71">
        <v>0</v>
      </c>
    </row>
    <row r="89" spans="1:8" ht="28.35" customHeight="1" x14ac:dyDescent="0.3">
      <c r="A89" s="6" t="s">
        <v>78</v>
      </c>
      <c r="B89" s="76">
        <v>118116</v>
      </c>
      <c r="C89" s="91" t="s">
        <v>202</v>
      </c>
      <c r="D89" s="77">
        <v>100</v>
      </c>
      <c r="E89" s="77">
        <v>6</v>
      </c>
      <c r="F89" s="77">
        <v>0</v>
      </c>
      <c r="G89" s="77">
        <v>0</v>
      </c>
      <c r="H89" s="71">
        <v>0</v>
      </c>
    </row>
    <row r="90" spans="1:8" ht="28.35" customHeight="1" x14ac:dyDescent="0.3">
      <c r="A90" s="6" t="s">
        <v>79</v>
      </c>
      <c r="B90" s="76">
        <v>118128</v>
      </c>
      <c r="C90" s="91" t="s">
        <v>587</v>
      </c>
      <c r="D90" s="77">
        <v>300</v>
      </c>
      <c r="E90" s="77">
        <v>0</v>
      </c>
      <c r="F90" s="77">
        <v>300</v>
      </c>
      <c r="G90" s="77">
        <v>0</v>
      </c>
      <c r="H90" s="71">
        <v>0</v>
      </c>
    </row>
    <row r="91" spans="1:8" ht="28.35" customHeight="1" x14ac:dyDescent="0.3">
      <c r="A91" s="6" t="s">
        <v>80</v>
      </c>
      <c r="B91" s="76">
        <v>119102</v>
      </c>
      <c r="C91" s="91" t="s">
        <v>588</v>
      </c>
      <c r="D91" s="77">
        <v>20</v>
      </c>
      <c r="E91" s="77">
        <v>0</v>
      </c>
      <c r="F91" s="77">
        <v>20</v>
      </c>
      <c r="G91" s="77">
        <v>0</v>
      </c>
      <c r="H91" s="71">
        <v>0</v>
      </c>
    </row>
    <row r="92" spans="1:8" ht="28.35" customHeight="1" x14ac:dyDescent="0.3">
      <c r="A92" s="6" t="s">
        <v>81</v>
      </c>
      <c r="B92" s="76">
        <v>119103</v>
      </c>
      <c r="C92" s="91" t="s">
        <v>589</v>
      </c>
      <c r="D92" s="77">
        <v>0</v>
      </c>
      <c r="E92" s="77">
        <v>5</v>
      </c>
      <c r="F92" s="77">
        <v>0</v>
      </c>
      <c r="G92" s="77">
        <v>5</v>
      </c>
      <c r="H92" s="71">
        <v>0</v>
      </c>
    </row>
    <row r="93" spans="1:8" ht="28.35" customHeight="1" x14ac:dyDescent="0.3">
      <c r="A93" s="6" t="s">
        <v>82</v>
      </c>
      <c r="B93" s="76">
        <v>113111</v>
      </c>
      <c r="C93" s="91" t="s">
        <v>590</v>
      </c>
      <c r="D93" s="77">
        <v>80</v>
      </c>
      <c r="E93" s="77">
        <v>50</v>
      </c>
      <c r="F93" s="77">
        <v>0</v>
      </c>
      <c r="G93" s="77">
        <v>0</v>
      </c>
      <c r="H93" s="71">
        <v>0</v>
      </c>
    </row>
    <row r="94" spans="1:8" ht="28.35" customHeight="1" x14ac:dyDescent="0.3">
      <c r="A94" s="6" t="s">
        <v>83</v>
      </c>
      <c r="B94" s="76">
        <v>118124</v>
      </c>
      <c r="C94" s="91" t="s">
        <v>591</v>
      </c>
      <c r="D94" s="77">
        <v>852</v>
      </c>
      <c r="E94" s="77">
        <v>500</v>
      </c>
      <c r="F94" s="77">
        <v>0</v>
      </c>
      <c r="G94" s="77">
        <v>0</v>
      </c>
      <c r="H94" s="71">
        <v>0</v>
      </c>
    </row>
    <row r="95" spans="1:8" ht="28.35" customHeight="1" x14ac:dyDescent="0.3">
      <c r="A95" s="6" t="s">
        <v>84</v>
      </c>
      <c r="B95" s="76">
        <v>118130</v>
      </c>
      <c r="C95" s="91" t="s">
        <v>203</v>
      </c>
      <c r="D95" s="77">
        <v>4</v>
      </c>
      <c r="E95" s="77">
        <v>0</v>
      </c>
      <c r="F95" s="77">
        <v>0</v>
      </c>
      <c r="G95" s="77">
        <v>0</v>
      </c>
      <c r="H95" s="71">
        <v>0</v>
      </c>
    </row>
    <row r="96" spans="1:8" ht="28.35" customHeight="1" x14ac:dyDescent="0.3">
      <c r="A96" s="6" t="s">
        <v>85</v>
      </c>
      <c r="B96" s="76">
        <v>119108</v>
      </c>
      <c r="C96" s="91" t="s">
        <v>592</v>
      </c>
      <c r="D96" s="77">
        <v>20</v>
      </c>
      <c r="E96" s="77">
        <v>0</v>
      </c>
      <c r="F96" s="77">
        <v>20</v>
      </c>
      <c r="G96" s="77">
        <v>0</v>
      </c>
      <c r="H96" s="71">
        <v>0</v>
      </c>
    </row>
    <row r="97" spans="1:8" ht="28.35" customHeight="1" x14ac:dyDescent="0.3">
      <c r="A97" s="6" t="s">
        <v>86</v>
      </c>
      <c r="B97" s="76">
        <v>118105</v>
      </c>
      <c r="C97" s="91" t="s">
        <v>184</v>
      </c>
      <c r="D97" s="77">
        <v>200</v>
      </c>
      <c r="E97" s="77">
        <v>50</v>
      </c>
      <c r="F97" s="77">
        <v>60</v>
      </c>
      <c r="G97" s="77">
        <v>0</v>
      </c>
      <c r="H97" s="71">
        <v>0</v>
      </c>
    </row>
    <row r="98" spans="1:8" ht="28.35" customHeight="1" x14ac:dyDescent="0.3">
      <c r="A98" s="6" t="s">
        <v>87</v>
      </c>
      <c r="B98" s="76">
        <v>119107</v>
      </c>
      <c r="C98" s="91" t="s">
        <v>593</v>
      </c>
      <c r="D98" s="77">
        <v>0</v>
      </c>
      <c r="E98" s="77">
        <v>25</v>
      </c>
      <c r="F98" s="77">
        <v>0</v>
      </c>
      <c r="G98" s="77">
        <v>25</v>
      </c>
      <c r="H98" s="71">
        <v>0</v>
      </c>
    </row>
    <row r="99" spans="1:8" ht="28.35" customHeight="1" x14ac:dyDescent="0.3">
      <c r="A99" s="6" t="s">
        <v>88</v>
      </c>
      <c r="B99" s="76">
        <v>119106</v>
      </c>
      <c r="C99" s="91" t="s">
        <v>594</v>
      </c>
      <c r="D99" s="77">
        <v>20</v>
      </c>
      <c r="E99" s="77">
        <v>0</v>
      </c>
      <c r="F99" s="77">
        <v>20</v>
      </c>
      <c r="G99" s="77">
        <v>0</v>
      </c>
      <c r="H99" s="71">
        <v>0</v>
      </c>
    </row>
    <row r="100" spans="1:8" ht="28.35" customHeight="1" x14ac:dyDescent="0.3">
      <c r="A100" s="6" t="s">
        <v>89</v>
      </c>
      <c r="B100" s="76">
        <v>118080</v>
      </c>
      <c r="C100" s="91" t="s">
        <v>183</v>
      </c>
      <c r="D100" s="77">
        <v>8</v>
      </c>
      <c r="E100" s="77">
        <v>0</v>
      </c>
      <c r="F100" s="77">
        <v>0</v>
      </c>
      <c r="G100" s="77">
        <v>0</v>
      </c>
      <c r="H100" s="71">
        <v>0</v>
      </c>
    </row>
    <row r="101" spans="1:8" ht="28.35" customHeight="1" x14ac:dyDescent="0.3">
      <c r="A101" s="6" t="s">
        <v>90</v>
      </c>
      <c r="B101" s="76">
        <v>118081</v>
      </c>
      <c r="C101" s="91" t="s">
        <v>183</v>
      </c>
      <c r="D101" s="77">
        <v>9</v>
      </c>
      <c r="E101" s="77">
        <v>0</v>
      </c>
      <c r="F101" s="77">
        <v>0</v>
      </c>
      <c r="G101" s="77">
        <v>0</v>
      </c>
      <c r="H101" s="71">
        <v>0</v>
      </c>
    </row>
    <row r="102" spans="1:8" ht="28.35" customHeight="1" x14ac:dyDescent="0.3">
      <c r="A102" s="6" t="s">
        <v>91</v>
      </c>
      <c r="B102" s="76">
        <v>118125</v>
      </c>
      <c r="C102" s="91" t="s">
        <v>595</v>
      </c>
      <c r="D102" s="77">
        <v>50</v>
      </c>
      <c r="E102" s="77">
        <v>20</v>
      </c>
      <c r="F102" s="77">
        <v>0</v>
      </c>
      <c r="G102" s="77">
        <v>0</v>
      </c>
      <c r="H102" s="71">
        <v>0</v>
      </c>
    </row>
    <row r="103" spans="1:8" ht="28.35" customHeight="1" x14ac:dyDescent="0.3">
      <c r="A103" s="6" t="s">
        <v>92</v>
      </c>
      <c r="B103" s="76">
        <v>118127</v>
      </c>
      <c r="C103" s="91" t="s">
        <v>596</v>
      </c>
      <c r="D103" s="77">
        <v>50</v>
      </c>
      <c r="E103" s="77">
        <v>37</v>
      </c>
      <c r="F103" s="77">
        <v>0</v>
      </c>
      <c r="G103" s="77">
        <v>0</v>
      </c>
      <c r="H103" s="71">
        <v>0</v>
      </c>
    </row>
    <row r="104" spans="1:8" ht="28.35" customHeight="1" x14ac:dyDescent="0.3">
      <c r="A104" s="6" t="s">
        <v>93</v>
      </c>
      <c r="B104" s="76">
        <v>118131</v>
      </c>
      <c r="C104" s="91" t="s">
        <v>204</v>
      </c>
      <c r="D104" s="77">
        <v>3</v>
      </c>
      <c r="E104" s="77">
        <v>0</v>
      </c>
      <c r="F104" s="77">
        <v>0</v>
      </c>
      <c r="G104" s="77">
        <v>0</v>
      </c>
      <c r="H104" s="71">
        <v>0</v>
      </c>
    </row>
    <row r="105" spans="1:8" ht="28.35" customHeight="1" x14ac:dyDescent="0.3">
      <c r="A105" s="6" t="s">
        <v>509</v>
      </c>
      <c r="B105" s="76">
        <v>119006</v>
      </c>
      <c r="C105" s="91" t="s">
        <v>597</v>
      </c>
      <c r="D105" s="77">
        <v>7</v>
      </c>
      <c r="E105" s="77">
        <v>0</v>
      </c>
      <c r="F105" s="77">
        <v>7</v>
      </c>
      <c r="G105" s="77">
        <v>0</v>
      </c>
      <c r="H105" s="71">
        <v>0</v>
      </c>
    </row>
    <row r="106" spans="1:8" ht="28.35" customHeight="1" x14ac:dyDescent="0.3">
      <c r="A106" s="6" t="s">
        <v>510</v>
      </c>
      <c r="B106" s="83">
        <v>118801</v>
      </c>
      <c r="C106" s="96" t="s">
        <v>500</v>
      </c>
      <c r="D106" s="77">
        <v>128</v>
      </c>
      <c r="E106" s="77">
        <v>0</v>
      </c>
      <c r="F106" s="77">
        <v>0</v>
      </c>
      <c r="G106" s="77">
        <v>0</v>
      </c>
      <c r="H106" s="71">
        <v>0</v>
      </c>
    </row>
    <row r="107" spans="1:8" ht="28.35" customHeight="1" x14ac:dyDescent="0.3">
      <c r="A107" s="6" t="s">
        <v>511</v>
      </c>
      <c r="B107" s="83">
        <v>118802</v>
      </c>
      <c r="C107" s="96" t="s">
        <v>501</v>
      </c>
      <c r="D107" s="84">
        <v>104</v>
      </c>
      <c r="E107" s="77">
        <v>0</v>
      </c>
      <c r="F107" s="77">
        <v>0</v>
      </c>
      <c r="G107" s="77">
        <v>0</v>
      </c>
      <c r="H107" s="71">
        <v>0</v>
      </c>
    </row>
    <row r="108" spans="1:8" ht="28.35" customHeight="1" x14ac:dyDescent="0.3">
      <c r="A108" s="6" t="s">
        <v>512</v>
      </c>
      <c r="B108" s="83">
        <v>118803</v>
      </c>
      <c r="C108" s="96" t="s">
        <v>502</v>
      </c>
      <c r="D108" s="84">
        <v>45</v>
      </c>
      <c r="E108" s="77">
        <v>0</v>
      </c>
      <c r="F108" s="77">
        <v>0</v>
      </c>
      <c r="G108" s="77">
        <v>0</v>
      </c>
      <c r="H108" s="71">
        <v>0</v>
      </c>
    </row>
    <row r="109" spans="1:8" ht="28.35" customHeight="1" x14ac:dyDescent="0.3">
      <c r="A109" s="6" t="s">
        <v>513</v>
      </c>
      <c r="B109" s="85">
        <v>118804</v>
      </c>
      <c r="C109" s="96" t="s">
        <v>503</v>
      </c>
      <c r="D109" s="84">
        <v>87</v>
      </c>
      <c r="E109" s="77">
        <v>0</v>
      </c>
      <c r="F109" s="77">
        <v>0</v>
      </c>
      <c r="G109" s="77">
        <v>0</v>
      </c>
      <c r="H109" s="71">
        <v>0</v>
      </c>
    </row>
    <row r="110" spans="1:8" ht="28.35" customHeight="1" x14ac:dyDescent="0.3">
      <c r="A110" s="6" t="s">
        <v>514</v>
      </c>
      <c r="B110" s="85">
        <v>118805</v>
      </c>
      <c r="C110" s="96" t="s">
        <v>504</v>
      </c>
      <c r="D110" s="84">
        <v>105</v>
      </c>
      <c r="E110" s="77">
        <v>0</v>
      </c>
      <c r="F110" s="77">
        <v>0</v>
      </c>
      <c r="G110" s="77">
        <v>0</v>
      </c>
      <c r="H110" s="71">
        <v>0</v>
      </c>
    </row>
    <row r="111" spans="1:8" ht="28.35" customHeight="1" x14ac:dyDescent="0.3">
      <c r="A111" s="6" t="s">
        <v>515</v>
      </c>
      <c r="B111" s="85">
        <v>118806</v>
      </c>
      <c r="C111" s="96" t="s">
        <v>505</v>
      </c>
      <c r="D111" s="84">
        <v>145</v>
      </c>
      <c r="E111" s="77">
        <v>0</v>
      </c>
      <c r="F111" s="77">
        <v>0</v>
      </c>
      <c r="G111" s="77">
        <v>0</v>
      </c>
      <c r="H111" s="71">
        <v>0</v>
      </c>
    </row>
    <row r="112" spans="1:8" ht="28.35" customHeight="1" x14ac:dyDescent="0.3">
      <c r="A112" s="6" t="s">
        <v>516</v>
      </c>
      <c r="B112" s="85">
        <v>118807</v>
      </c>
      <c r="C112" s="96" t="s">
        <v>506</v>
      </c>
      <c r="D112" s="84">
        <v>141</v>
      </c>
      <c r="E112" s="77">
        <v>0</v>
      </c>
      <c r="F112" s="77">
        <v>0</v>
      </c>
      <c r="G112" s="77">
        <v>0</v>
      </c>
      <c r="H112" s="71">
        <v>0</v>
      </c>
    </row>
    <row r="113" spans="1:8" ht="28.35" customHeight="1" x14ac:dyDescent="0.3">
      <c r="A113" s="6" t="s">
        <v>517</v>
      </c>
      <c r="B113" s="85">
        <v>118808</v>
      </c>
      <c r="C113" s="96" t="s">
        <v>507</v>
      </c>
      <c r="D113" s="84">
        <v>112</v>
      </c>
      <c r="E113" s="77">
        <v>0</v>
      </c>
      <c r="F113" s="77">
        <v>0</v>
      </c>
      <c r="G113" s="77">
        <v>0</v>
      </c>
      <c r="H113" s="71">
        <v>0</v>
      </c>
    </row>
    <row r="114" spans="1:8" ht="28.35" customHeight="1" x14ac:dyDescent="0.3">
      <c r="A114" s="6" t="s">
        <v>518</v>
      </c>
      <c r="B114" s="85">
        <v>118809</v>
      </c>
      <c r="C114" s="96" t="s">
        <v>508</v>
      </c>
      <c r="D114" s="86">
        <v>32</v>
      </c>
      <c r="E114" s="77">
        <v>0</v>
      </c>
      <c r="F114" s="77">
        <v>0</v>
      </c>
      <c r="G114" s="77">
        <v>0</v>
      </c>
      <c r="H114" s="71">
        <v>0</v>
      </c>
    </row>
    <row r="115" spans="1:8" ht="45" customHeight="1" x14ac:dyDescent="0.3">
      <c r="A115" s="119" t="s">
        <v>598</v>
      </c>
      <c r="B115" s="120"/>
      <c r="C115" s="120"/>
      <c r="D115" s="83">
        <f>SUM(D5:D114)</f>
        <v>6724</v>
      </c>
      <c r="E115" s="83">
        <f>SUM(E5:E114)</f>
        <v>1517</v>
      </c>
      <c r="F115" s="83">
        <f t="shared" ref="F115:H115" si="0">SUM(F5:F114)</f>
        <v>1457</v>
      </c>
      <c r="G115" s="83">
        <f t="shared" si="0"/>
        <v>218</v>
      </c>
      <c r="H115" s="83">
        <f t="shared" si="0"/>
        <v>0</v>
      </c>
    </row>
  </sheetData>
  <mergeCells count="1">
    <mergeCell ref="A115:C115"/>
  </mergeCells>
  <pageMargins left="0.7" right="0.7" top="0.78740157499999996" bottom="0.78740157499999996" header="0.3" footer="0.3"/>
  <pageSetup paperSize="9" orientation="portrait" r:id="rId1"/>
  <headerFooter>
    <oddHeader>&amp;RDům dětí a mládeže Stodůlky_příležitostní činnost
  příloha č.6_plán a skutečnost_ od 1.9.2021 do 31.8.2022</oddHeader>
    <oddFooter>&amp;L&amp;G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910C8-C234-4C8D-9503-8155176F73A8}">
  <dimension ref="B1:L47"/>
  <sheetViews>
    <sheetView view="pageLayout" zoomScaleNormal="100" workbookViewId="0">
      <selection activeCell="C1" sqref="C1:H1"/>
    </sheetView>
  </sheetViews>
  <sheetFormatPr defaultColWidth="8.88671875" defaultRowHeight="14.4" x14ac:dyDescent="0.3"/>
  <cols>
    <col min="1" max="1" width="4.6640625" customWidth="1"/>
    <col min="2" max="2" width="9.6640625" customWidth="1"/>
    <col min="3" max="3" width="23.33203125" customWidth="1"/>
    <col min="4" max="4" width="13.6640625" customWidth="1"/>
    <col min="5" max="5" width="16.6640625" customWidth="1"/>
    <col min="6" max="6" width="18.6640625" customWidth="1"/>
  </cols>
  <sheetData>
    <row r="1" spans="2:12" x14ac:dyDescent="0.3">
      <c r="C1" s="144"/>
      <c r="D1" s="144"/>
      <c r="E1" s="144"/>
      <c r="F1" s="144"/>
      <c r="G1" s="144"/>
      <c r="H1" s="144"/>
    </row>
    <row r="2" spans="2:12" x14ac:dyDescent="0.3">
      <c r="C2" s="36"/>
      <c r="D2" s="35"/>
      <c r="E2" s="35"/>
      <c r="F2" s="35"/>
      <c r="G2" s="35"/>
    </row>
    <row r="3" spans="2:12" ht="41.4" x14ac:dyDescent="0.3">
      <c r="B3" s="40" t="s">
        <v>136</v>
      </c>
      <c r="C3" s="41" t="s">
        <v>137</v>
      </c>
      <c r="D3" s="42" t="s">
        <v>138</v>
      </c>
      <c r="E3" s="42" t="s">
        <v>177</v>
      </c>
      <c r="F3" s="42" t="s">
        <v>139</v>
      </c>
    </row>
    <row r="4" spans="2:12" x14ac:dyDescent="0.3">
      <c r="B4" s="121" t="s">
        <v>140</v>
      </c>
      <c r="C4" s="124" t="s">
        <v>141</v>
      </c>
      <c r="D4" s="125"/>
      <c r="E4" s="126"/>
      <c r="F4" s="145">
        <v>0</v>
      </c>
    </row>
    <row r="5" spans="2:12" x14ac:dyDescent="0.3">
      <c r="B5" s="122"/>
      <c r="C5" s="37" t="s">
        <v>142</v>
      </c>
      <c r="D5" s="48" t="s">
        <v>160</v>
      </c>
      <c r="E5" s="38"/>
      <c r="F5" s="145"/>
    </row>
    <row r="6" spans="2:12" x14ac:dyDescent="0.3">
      <c r="B6" s="123"/>
      <c r="C6" s="38" t="s">
        <v>143</v>
      </c>
      <c r="D6" s="48" t="s">
        <v>160</v>
      </c>
      <c r="E6" s="38"/>
      <c r="F6" s="145"/>
    </row>
    <row r="7" spans="2:12" x14ac:dyDescent="0.3">
      <c r="B7" s="121" t="s">
        <v>125</v>
      </c>
      <c r="C7" s="124" t="s">
        <v>144</v>
      </c>
      <c r="D7" s="125"/>
      <c r="E7" s="126"/>
      <c r="F7" s="145">
        <v>0</v>
      </c>
    </row>
    <row r="8" spans="2:12" x14ac:dyDescent="0.3">
      <c r="B8" s="122"/>
      <c r="C8" s="38" t="s">
        <v>145</v>
      </c>
      <c r="D8" s="48" t="s">
        <v>160</v>
      </c>
      <c r="E8" s="38"/>
      <c r="F8" s="145"/>
    </row>
    <row r="9" spans="2:12" x14ac:dyDescent="0.3">
      <c r="B9" s="123"/>
      <c r="C9" s="38" t="s">
        <v>146</v>
      </c>
      <c r="D9" s="48" t="s">
        <v>160</v>
      </c>
      <c r="E9" s="38"/>
      <c r="F9" s="145"/>
    </row>
    <row r="10" spans="2:12" x14ac:dyDescent="0.3">
      <c r="B10" s="121" t="s">
        <v>126</v>
      </c>
      <c r="C10" s="124" t="s">
        <v>147</v>
      </c>
      <c r="D10" s="125"/>
      <c r="E10" s="126"/>
      <c r="F10" s="145">
        <v>0</v>
      </c>
      <c r="G10" s="14"/>
    </row>
    <row r="11" spans="2:12" x14ac:dyDescent="0.3">
      <c r="B11" s="122"/>
      <c r="C11" s="38" t="s">
        <v>148</v>
      </c>
      <c r="D11" s="48" t="s">
        <v>160</v>
      </c>
      <c r="E11" s="38"/>
      <c r="F11" s="145"/>
      <c r="G11" s="39"/>
    </row>
    <row r="12" spans="2:12" x14ac:dyDescent="0.3">
      <c r="B12" s="122"/>
      <c r="C12" s="38" t="s">
        <v>149</v>
      </c>
      <c r="D12" s="48" t="s">
        <v>160</v>
      </c>
      <c r="E12" s="38"/>
      <c r="F12" s="145"/>
      <c r="G12" s="39"/>
    </row>
    <row r="13" spans="2:12" x14ac:dyDescent="0.3">
      <c r="B13" s="122"/>
      <c r="C13" s="38" t="s">
        <v>150</v>
      </c>
      <c r="D13" s="48" t="s">
        <v>160</v>
      </c>
      <c r="E13" s="38"/>
      <c r="F13" s="145"/>
      <c r="G13" s="39"/>
    </row>
    <row r="14" spans="2:12" x14ac:dyDescent="0.3">
      <c r="B14" s="122"/>
      <c r="C14" s="38" t="s">
        <v>151</v>
      </c>
      <c r="D14" s="48" t="s">
        <v>160</v>
      </c>
      <c r="E14" s="38"/>
      <c r="F14" s="145"/>
      <c r="G14" s="39"/>
      <c r="I14" s="14"/>
      <c r="J14" s="14"/>
      <c r="K14" s="14"/>
      <c r="L14" s="14"/>
    </row>
    <row r="15" spans="2:12" x14ac:dyDescent="0.3">
      <c r="B15" s="123"/>
      <c r="C15" s="38" t="s">
        <v>152</v>
      </c>
      <c r="D15" s="48" t="s">
        <v>160</v>
      </c>
      <c r="E15" s="38"/>
      <c r="F15" s="145"/>
      <c r="G15" s="39"/>
      <c r="I15" s="14"/>
      <c r="J15" s="14"/>
      <c r="K15" s="14"/>
      <c r="L15" s="14"/>
    </row>
    <row r="16" spans="2:12" x14ac:dyDescent="0.3">
      <c r="B16" s="121" t="s">
        <v>127</v>
      </c>
      <c r="C16" s="124" t="s">
        <v>153</v>
      </c>
      <c r="D16" s="125"/>
      <c r="E16" s="126"/>
      <c r="F16" s="145">
        <v>0</v>
      </c>
      <c r="G16" s="14"/>
      <c r="I16" s="14"/>
      <c r="J16" s="14"/>
      <c r="K16" s="14"/>
      <c r="L16" s="39"/>
    </row>
    <row r="17" spans="2:12" x14ac:dyDescent="0.3">
      <c r="B17" s="122"/>
      <c r="C17" s="38" t="s">
        <v>154</v>
      </c>
      <c r="D17" s="48" t="s">
        <v>160</v>
      </c>
      <c r="E17" s="38"/>
      <c r="F17" s="145"/>
      <c r="G17" s="14"/>
      <c r="I17" s="14"/>
      <c r="J17" s="14"/>
      <c r="K17" s="14"/>
      <c r="L17" s="39"/>
    </row>
    <row r="18" spans="2:12" x14ac:dyDescent="0.3">
      <c r="B18" s="122"/>
      <c r="C18" s="38" t="s">
        <v>155</v>
      </c>
      <c r="D18" s="48" t="s">
        <v>160</v>
      </c>
      <c r="E18" s="38"/>
      <c r="F18" s="145"/>
      <c r="I18" s="14"/>
      <c r="J18" s="14"/>
      <c r="K18" s="14"/>
      <c r="L18" s="39"/>
    </row>
    <row r="19" spans="2:12" x14ac:dyDescent="0.3">
      <c r="B19" s="122"/>
      <c r="C19" s="38" t="s">
        <v>156</v>
      </c>
      <c r="D19" s="48" t="s">
        <v>160</v>
      </c>
      <c r="E19" s="38"/>
      <c r="F19" s="145"/>
      <c r="I19" s="14"/>
      <c r="J19" s="14"/>
      <c r="K19" s="14"/>
      <c r="L19" s="39"/>
    </row>
    <row r="20" spans="2:12" x14ac:dyDescent="0.3">
      <c r="B20" s="122"/>
      <c r="C20" s="38" t="s">
        <v>157</v>
      </c>
      <c r="D20" s="48" t="s">
        <v>160</v>
      </c>
      <c r="E20" s="38"/>
      <c r="F20" s="145"/>
      <c r="I20" s="14"/>
      <c r="J20" s="14"/>
      <c r="K20" s="14"/>
      <c r="L20" s="39"/>
    </row>
    <row r="21" spans="2:12" x14ac:dyDescent="0.3">
      <c r="B21" s="123"/>
      <c r="C21" s="38" t="s">
        <v>158</v>
      </c>
      <c r="D21" s="48" t="s">
        <v>160</v>
      </c>
      <c r="E21" s="38"/>
      <c r="F21" s="145"/>
      <c r="I21" s="14"/>
      <c r="J21" s="14"/>
      <c r="K21" s="14"/>
      <c r="L21" s="14"/>
    </row>
    <row r="22" spans="2:12" x14ac:dyDescent="0.3">
      <c r="B22" s="121" t="s">
        <v>128</v>
      </c>
      <c r="C22" s="130" t="s">
        <v>159</v>
      </c>
      <c r="D22" s="131"/>
      <c r="E22" s="132"/>
      <c r="F22" s="133">
        <v>53</v>
      </c>
      <c r="I22" s="14"/>
      <c r="J22" s="14"/>
      <c r="K22" s="14"/>
      <c r="L22" s="14"/>
    </row>
    <row r="23" spans="2:12" x14ac:dyDescent="0.3">
      <c r="B23" s="122"/>
      <c r="C23" s="64" t="s">
        <v>154</v>
      </c>
      <c r="D23" s="65" t="s">
        <v>160</v>
      </c>
      <c r="E23" s="64"/>
      <c r="F23" s="134"/>
      <c r="I23" s="14"/>
      <c r="J23" s="14"/>
      <c r="K23" s="14"/>
      <c r="L23" s="14"/>
    </row>
    <row r="24" spans="2:12" x14ac:dyDescent="0.3">
      <c r="B24" s="122"/>
      <c r="C24" s="64" t="s">
        <v>161</v>
      </c>
      <c r="D24" s="65" t="s">
        <v>160</v>
      </c>
      <c r="E24" s="64"/>
      <c r="F24" s="134"/>
      <c r="I24" s="39"/>
      <c r="J24" s="14"/>
      <c r="K24" s="14"/>
      <c r="L24" s="14"/>
    </row>
    <row r="25" spans="2:12" x14ac:dyDescent="0.3">
      <c r="B25" s="123"/>
      <c r="C25" s="64" t="s">
        <v>151</v>
      </c>
      <c r="D25" s="64">
        <v>6</v>
      </c>
      <c r="E25" s="64">
        <v>53</v>
      </c>
      <c r="F25" s="135"/>
      <c r="I25" s="39"/>
      <c r="J25" s="14"/>
      <c r="K25" s="14"/>
      <c r="L25" s="14"/>
    </row>
    <row r="26" spans="2:12" x14ac:dyDescent="0.3">
      <c r="B26" s="121" t="s">
        <v>129</v>
      </c>
      <c r="C26" s="124" t="s">
        <v>162</v>
      </c>
      <c r="D26" s="125"/>
      <c r="E26" s="126"/>
      <c r="F26" s="127">
        <v>0</v>
      </c>
      <c r="I26" s="39"/>
      <c r="J26" s="14"/>
      <c r="K26" s="14"/>
      <c r="L26" s="14"/>
    </row>
    <row r="27" spans="2:12" x14ac:dyDescent="0.3">
      <c r="B27" s="122"/>
      <c r="C27" s="38" t="s">
        <v>163</v>
      </c>
      <c r="D27" s="48" t="s">
        <v>160</v>
      </c>
      <c r="E27" s="38"/>
      <c r="F27" s="128"/>
      <c r="I27" s="39"/>
      <c r="J27" s="14"/>
      <c r="K27" s="14"/>
      <c r="L27" s="14"/>
    </row>
    <row r="28" spans="2:12" x14ac:dyDescent="0.3">
      <c r="B28" s="123"/>
      <c r="C28" s="38" t="s">
        <v>150</v>
      </c>
      <c r="D28" s="48" t="s">
        <v>160</v>
      </c>
      <c r="E28" s="38"/>
      <c r="F28" s="129"/>
      <c r="I28" s="39"/>
      <c r="J28" s="14"/>
      <c r="K28" s="14"/>
      <c r="L28" s="14"/>
    </row>
    <row r="29" spans="2:12" x14ac:dyDescent="0.3">
      <c r="B29" s="121" t="s">
        <v>130</v>
      </c>
      <c r="C29" s="130" t="s">
        <v>164</v>
      </c>
      <c r="D29" s="131"/>
      <c r="E29" s="132"/>
      <c r="F29" s="133">
        <v>277</v>
      </c>
      <c r="I29" s="39"/>
      <c r="J29" s="14"/>
      <c r="K29" s="14"/>
      <c r="L29" s="14"/>
    </row>
    <row r="30" spans="2:12" x14ac:dyDescent="0.3">
      <c r="B30" s="122"/>
      <c r="C30" s="64" t="s">
        <v>165</v>
      </c>
      <c r="D30" s="65">
        <v>4</v>
      </c>
      <c r="E30" s="64">
        <v>47</v>
      </c>
      <c r="F30" s="134"/>
      <c r="I30" s="14"/>
      <c r="J30" s="14"/>
      <c r="K30" s="14"/>
      <c r="L30" s="14"/>
    </row>
    <row r="31" spans="2:12" x14ac:dyDescent="0.3">
      <c r="B31" s="122"/>
      <c r="C31" s="64" t="s">
        <v>166</v>
      </c>
      <c r="D31" s="65">
        <v>6</v>
      </c>
      <c r="E31" s="64">
        <v>68</v>
      </c>
      <c r="F31" s="134"/>
      <c r="I31" s="14"/>
      <c r="J31" s="14"/>
      <c r="K31" s="14"/>
      <c r="L31" s="14"/>
    </row>
    <row r="32" spans="2:12" x14ac:dyDescent="0.3">
      <c r="B32" s="122"/>
      <c r="C32" s="64" t="s">
        <v>167</v>
      </c>
      <c r="D32" s="65">
        <v>7</v>
      </c>
      <c r="E32" s="64">
        <v>80</v>
      </c>
      <c r="F32" s="134"/>
    </row>
    <row r="33" spans="2:6" x14ac:dyDescent="0.3">
      <c r="B33" s="123"/>
      <c r="C33" s="64" t="s">
        <v>168</v>
      </c>
      <c r="D33" s="65">
        <v>8</v>
      </c>
      <c r="E33" s="64">
        <v>82</v>
      </c>
      <c r="F33" s="135"/>
    </row>
    <row r="34" spans="2:6" x14ac:dyDescent="0.3">
      <c r="B34" s="121" t="s">
        <v>131</v>
      </c>
      <c r="C34" s="124" t="s">
        <v>169</v>
      </c>
      <c r="D34" s="125"/>
      <c r="E34" s="126"/>
      <c r="F34" s="127">
        <v>0</v>
      </c>
    </row>
    <row r="35" spans="2:6" x14ac:dyDescent="0.3">
      <c r="B35" s="122"/>
      <c r="C35" s="38" t="s">
        <v>170</v>
      </c>
      <c r="D35" s="48" t="s">
        <v>160</v>
      </c>
      <c r="E35" s="38"/>
      <c r="F35" s="128"/>
    </row>
    <row r="36" spans="2:6" x14ac:dyDescent="0.3">
      <c r="B36" s="123"/>
      <c r="C36" s="38" t="s">
        <v>171</v>
      </c>
      <c r="D36" s="48" t="s">
        <v>160</v>
      </c>
      <c r="E36" s="38"/>
      <c r="F36" s="129"/>
    </row>
    <row r="37" spans="2:6" x14ac:dyDescent="0.3">
      <c r="B37" s="121" t="s">
        <v>132</v>
      </c>
      <c r="C37" s="124" t="s">
        <v>172</v>
      </c>
      <c r="D37" s="125"/>
      <c r="E37" s="126"/>
      <c r="F37" s="127">
        <v>0</v>
      </c>
    </row>
    <row r="38" spans="2:6" x14ac:dyDescent="0.3">
      <c r="B38" s="122"/>
      <c r="C38" s="38" t="s">
        <v>173</v>
      </c>
      <c r="D38" s="48" t="s">
        <v>160</v>
      </c>
      <c r="E38" s="38"/>
      <c r="F38" s="128"/>
    </row>
    <row r="39" spans="2:6" x14ac:dyDescent="0.3">
      <c r="B39" s="122"/>
      <c r="C39" s="38" t="s">
        <v>168</v>
      </c>
      <c r="D39" s="48" t="s">
        <v>160</v>
      </c>
      <c r="E39" s="38"/>
      <c r="F39" s="128"/>
    </row>
    <row r="40" spans="2:6" x14ac:dyDescent="0.3">
      <c r="B40" s="122"/>
      <c r="C40" s="38" t="s">
        <v>174</v>
      </c>
      <c r="D40" s="48" t="s">
        <v>160</v>
      </c>
      <c r="E40" s="38"/>
      <c r="F40" s="128"/>
    </row>
    <row r="41" spans="2:6" x14ac:dyDescent="0.3">
      <c r="B41" s="122"/>
      <c r="C41" s="38" t="s">
        <v>170</v>
      </c>
      <c r="D41" s="48" t="s">
        <v>160</v>
      </c>
      <c r="E41" s="38"/>
      <c r="F41" s="128"/>
    </row>
    <row r="42" spans="2:6" x14ac:dyDescent="0.3">
      <c r="B42" s="122"/>
      <c r="C42" s="38" t="s">
        <v>175</v>
      </c>
      <c r="D42" s="48" t="s">
        <v>160</v>
      </c>
      <c r="E42" s="38"/>
      <c r="F42" s="128"/>
    </row>
    <row r="43" spans="2:6" x14ac:dyDescent="0.3">
      <c r="B43" s="123"/>
      <c r="C43" s="38" t="s">
        <v>171</v>
      </c>
      <c r="D43" s="38" t="s">
        <v>160</v>
      </c>
      <c r="E43" s="38"/>
      <c r="F43" s="129"/>
    </row>
    <row r="44" spans="2:6" x14ac:dyDescent="0.3">
      <c r="B44" s="136" t="s">
        <v>176</v>
      </c>
      <c r="C44" s="137"/>
      <c r="D44" s="140" t="s">
        <v>499</v>
      </c>
      <c r="E44" s="141"/>
      <c r="F44" s="62" t="s">
        <v>498</v>
      </c>
    </row>
    <row r="45" spans="2:6" x14ac:dyDescent="0.3">
      <c r="B45" s="138"/>
      <c r="C45" s="139"/>
      <c r="D45" s="142">
        <f>SUM(D4:D43)</f>
        <v>31</v>
      </c>
      <c r="E45" s="143"/>
      <c r="F45" s="61">
        <f>SUM(F4:F43)</f>
        <v>330</v>
      </c>
    </row>
    <row r="46" spans="2:6" x14ac:dyDescent="0.3">
      <c r="B46" s="63"/>
      <c r="C46" s="63"/>
      <c r="D46" s="63"/>
      <c r="E46" s="63"/>
    </row>
    <row r="47" spans="2:6" x14ac:dyDescent="0.3">
      <c r="B47" s="63"/>
      <c r="C47" s="63"/>
      <c r="D47" s="63"/>
      <c r="E47" s="63"/>
    </row>
  </sheetData>
  <mergeCells count="31">
    <mergeCell ref="B44:C45"/>
    <mergeCell ref="D44:E44"/>
    <mergeCell ref="D45:E45"/>
    <mergeCell ref="C1:H1"/>
    <mergeCell ref="B4:B6"/>
    <mergeCell ref="C4:E4"/>
    <mergeCell ref="F4:F6"/>
    <mergeCell ref="B7:B9"/>
    <mergeCell ref="C7:E7"/>
    <mergeCell ref="F7:F9"/>
    <mergeCell ref="B10:B15"/>
    <mergeCell ref="C10:E10"/>
    <mergeCell ref="F10:F15"/>
    <mergeCell ref="B16:B21"/>
    <mergeCell ref="C16:E16"/>
    <mergeCell ref="F16:F21"/>
    <mergeCell ref="B22:B25"/>
    <mergeCell ref="C22:E22"/>
    <mergeCell ref="F22:F25"/>
    <mergeCell ref="B26:B28"/>
    <mergeCell ref="C26:E26"/>
    <mergeCell ref="F26:F28"/>
    <mergeCell ref="B37:B43"/>
    <mergeCell ref="C37:E37"/>
    <mergeCell ref="F37:F43"/>
    <mergeCell ref="B29:B33"/>
    <mergeCell ref="C29:E29"/>
    <mergeCell ref="F29:F33"/>
    <mergeCell ref="B34:B36"/>
    <mergeCell ref="C34:E34"/>
    <mergeCell ref="F34:F36"/>
  </mergeCells>
  <pageMargins left="0.7" right="0.7" top="0.78740157499999996" bottom="0.78740157499999996" header="0.3" footer="0.3"/>
  <pageSetup paperSize="9" orientation="portrait" r:id="rId1"/>
  <headerFooter>
    <oddHeader>&amp;C                                                                                                           &amp;RDům dětí a mládeže Stodůlky_soutěže MŠMT  
příloha č.7_ sportovní soutěže od 1.9.2021 do 31.6.2022</oddHeader>
    <oddFooter>&amp;L&amp;G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A90A-954B-45C3-836D-322AA1A495F2}">
  <dimension ref="B2:F29"/>
  <sheetViews>
    <sheetView tabSelected="1" view="pageLayout" zoomScaleNormal="100" workbookViewId="0">
      <selection activeCell="B15" sqref="B2:F70"/>
    </sheetView>
  </sheetViews>
  <sheetFormatPr defaultColWidth="8.88671875" defaultRowHeight="14.4" x14ac:dyDescent="0.3"/>
  <cols>
    <col min="1" max="1" width="4.109375" customWidth="1"/>
    <col min="2" max="2" width="21.44140625" customWidth="1"/>
    <col min="3" max="6" width="15" customWidth="1"/>
  </cols>
  <sheetData>
    <row r="2" spans="2:6" ht="19.95" customHeight="1" x14ac:dyDescent="0.3">
      <c r="B2" t="s">
        <v>616</v>
      </c>
    </row>
    <row r="3" spans="2:6" ht="19.95" customHeight="1" x14ac:dyDescent="0.3"/>
    <row r="4" spans="2:6" s="14" customFormat="1" ht="19.95" customHeight="1" x14ac:dyDescent="0.3">
      <c r="B4" s="149" t="s">
        <v>617</v>
      </c>
      <c r="C4" s="149"/>
      <c r="D4" s="149"/>
      <c r="E4" s="149"/>
      <c r="F4" s="149"/>
    </row>
    <row r="5" spans="2:6" ht="19.95" customHeight="1" x14ac:dyDescent="0.3">
      <c r="B5" s="147" t="s">
        <v>611</v>
      </c>
      <c r="C5" s="148" t="s">
        <v>630</v>
      </c>
      <c r="D5" s="148"/>
      <c r="E5" s="148"/>
      <c r="F5" s="148"/>
    </row>
    <row r="6" spans="2:6" ht="15.6" customHeight="1" x14ac:dyDescent="0.3">
      <c r="B6" s="147"/>
      <c r="C6" s="106" t="s">
        <v>600</v>
      </c>
      <c r="D6" s="106" t="s">
        <v>612</v>
      </c>
      <c r="E6" s="106" t="s">
        <v>601</v>
      </c>
      <c r="F6" s="106" t="s">
        <v>602</v>
      </c>
    </row>
    <row r="7" spans="2:6" ht="16.8" customHeight="1" x14ac:dyDescent="0.3">
      <c r="B7" s="99" t="s">
        <v>604</v>
      </c>
      <c r="C7" s="100" t="s">
        <v>614</v>
      </c>
      <c r="D7" s="100" t="s">
        <v>603</v>
      </c>
      <c r="E7" s="100">
        <f>4*40</f>
        <v>160</v>
      </c>
      <c r="F7" s="100" t="s">
        <v>603</v>
      </c>
    </row>
    <row r="8" spans="2:6" ht="15.6" customHeight="1" x14ac:dyDescent="0.3">
      <c r="B8" s="98" t="s">
        <v>605</v>
      </c>
      <c r="C8" s="101">
        <f>13+12+13+12+12+12+13+14+12+12+12+13+13+13+12+12+13+13+13+13</f>
        <v>252</v>
      </c>
      <c r="D8" s="101">
        <f>61+70</f>
        <v>131</v>
      </c>
      <c r="E8" s="101">
        <f>75+67+71+67</f>
        <v>280</v>
      </c>
      <c r="F8" s="101">
        <f>65+66</f>
        <v>131</v>
      </c>
    </row>
    <row r="9" spans="2:6" ht="15.6" x14ac:dyDescent="0.3">
      <c r="B9" s="98" t="s">
        <v>606</v>
      </c>
      <c r="C9" s="101">
        <f>62+63+62+64+63+63+68+62+64+61+62+61+65+62+62+61+60+65+62+61</f>
        <v>1253</v>
      </c>
      <c r="D9" s="101">
        <f>66+69+69+63+64+66+70+68+70+74</f>
        <v>679</v>
      </c>
      <c r="E9" s="101">
        <f>90+80+83+85+75+67+67+67+67+62+85+76+85+67+87+71+65+68+66+66</f>
        <v>1479</v>
      </c>
      <c r="F9" s="101">
        <f>60+81+72+66+85+60+80+69+84+69</f>
        <v>726</v>
      </c>
    </row>
    <row r="10" spans="2:6" ht="15.6" x14ac:dyDescent="0.3">
      <c r="B10" s="98" t="s">
        <v>607</v>
      </c>
      <c r="C10" s="101">
        <f>67+62+64+66+65+62+64+66+70+67+65+71+68+60+61+71</f>
        <v>1049</v>
      </c>
      <c r="D10" s="101">
        <f>60+70+68+71+65+70+63+67</f>
        <v>534</v>
      </c>
      <c r="E10" s="101">
        <f>63+63+61+64+81+62+71+64+63+79+62+72+61+70+62+61</f>
        <v>1059</v>
      </c>
      <c r="F10" s="101">
        <f>64+63+69+70+64+70+64+70</f>
        <v>534</v>
      </c>
    </row>
    <row r="11" spans="2:6" ht="15.6" x14ac:dyDescent="0.3">
      <c r="B11" s="98" t="s">
        <v>608</v>
      </c>
      <c r="C11" s="101">
        <f>61+61+62+60+60+76+75+68+71+63+60</f>
        <v>717</v>
      </c>
      <c r="D11" s="101" t="s">
        <v>603</v>
      </c>
      <c r="E11" s="101">
        <f>61+72+70+65+65+71+71+65+63+63+66+68+65+68+67+69+69+72+65+71+64</f>
        <v>1410</v>
      </c>
      <c r="F11" s="101" t="s">
        <v>603</v>
      </c>
    </row>
    <row r="12" spans="2:6" ht="15.6" x14ac:dyDescent="0.3">
      <c r="B12" s="98" t="s">
        <v>609</v>
      </c>
      <c r="C12" s="101" t="s">
        <v>603</v>
      </c>
      <c r="D12" s="101">
        <f>62+64+60+64+65+61+60+65+61+68+68+63+62+67+63+63+61+61+61+65</f>
        <v>1264</v>
      </c>
      <c r="E12" s="101" t="s">
        <v>603</v>
      </c>
      <c r="F12" s="101">
        <f>63+76+75+61+82+71+68+78+65+74+64+70+62+64+61+63+61+61+64+61</f>
        <v>1344</v>
      </c>
    </row>
    <row r="13" spans="2:6" ht="15.6" x14ac:dyDescent="0.3">
      <c r="B13" s="107" t="s">
        <v>635</v>
      </c>
      <c r="C13" s="108">
        <f>SUM(C7:C12)</f>
        <v>3271</v>
      </c>
      <c r="D13" s="108">
        <f>SUM(D8:D12)</f>
        <v>2608</v>
      </c>
      <c r="E13" s="108">
        <f>SUM(E7:E12)</f>
        <v>4388</v>
      </c>
      <c r="F13" s="108">
        <f>SUM(F8:F12)</f>
        <v>2735</v>
      </c>
    </row>
    <row r="14" spans="2:6" ht="15.6" x14ac:dyDescent="0.3">
      <c r="B14" s="109" t="s">
        <v>634</v>
      </c>
      <c r="C14" s="146" t="s">
        <v>633</v>
      </c>
      <c r="D14" s="146"/>
      <c r="E14" s="146"/>
      <c r="F14" s="146"/>
    </row>
    <row r="15" spans="2:6" x14ac:dyDescent="0.3">
      <c r="B15" s="104" t="s">
        <v>637</v>
      </c>
      <c r="C15" s="103"/>
      <c r="D15" s="103"/>
      <c r="E15" s="103"/>
      <c r="F15" s="103"/>
    </row>
    <row r="16" spans="2:6" ht="15.6" x14ac:dyDescent="0.3">
      <c r="B16" s="102"/>
    </row>
    <row r="18" spans="2:6" x14ac:dyDescent="0.3">
      <c r="B18" t="s">
        <v>636</v>
      </c>
    </row>
    <row r="19" spans="2:6" ht="15.6" x14ac:dyDescent="0.3">
      <c r="B19" s="147" t="s">
        <v>611</v>
      </c>
      <c r="C19" s="148" t="s">
        <v>631</v>
      </c>
      <c r="D19" s="148"/>
      <c r="E19" s="148"/>
      <c r="F19" s="148"/>
    </row>
    <row r="20" spans="2:6" x14ac:dyDescent="0.3">
      <c r="B20" s="147"/>
      <c r="C20" s="106" t="s">
        <v>600</v>
      </c>
      <c r="D20" s="106" t="s">
        <v>612</v>
      </c>
      <c r="E20" s="106" t="s">
        <v>601</v>
      </c>
      <c r="F20" s="106" t="s">
        <v>602</v>
      </c>
    </row>
    <row r="21" spans="2:6" ht="15.6" x14ac:dyDescent="0.3">
      <c r="B21" s="99" t="s">
        <v>604</v>
      </c>
      <c r="C21" s="100" t="s">
        <v>624</v>
      </c>
      <c r="D21" s="100" t="s">
        <v>603</v>
      </c>
      <c r="E21" s="100" t="s">
        <v>625</v>
      </c>
      <c r="F21" s="100" t="s">
        <v>603</v>
      </c>
    </row>
    <row r="22" spans="2:6" ht="15.6" x14ac:dyDescent="0.3">
      <c r="B22" s="98" t="s">
        <v>605</v>
      </c>
      <c r="C22" s="101" t="s">
        <v>613</v>
      </c>
      <c r="D22" s="101" t="s">
        <v>615</v>
      </c>
      <c r="E22" s="101" t="s">
        <v>613</v>
      </c>
      <c r="F22" s="101" t="s">
        <v>615</v>
      </c>
    </row>
    <row r="23" spans="2:6" ht="15.6" x14ac:dyDescent="0.3">
      <c r="B23" s="98" t="s">
        <v>606</v>
      </c>
      <c r="C23" s="101" t="s">
        <v>618</v>
      </c>
      <c r="D23" s="101" t="s">
        <v>619</v>
      </c>
      <c r="E23" s="101" t="s">
        <v>618</v>
      </c>
      <c r="F23" s="101" t="s">
        <v>619</v>
      </c>
    </row>
    <row r="24" spans="2:6" ht="15.6" x14ac:dyDescent="0.3">
      <c r="B24" s="98" t="s">
        <v>607</v>
      </c>
      <c r="C24" s="101" t="s">
        <v>620</v>
      </c>
      <c r="D24" s="101" t="s">
        <v>620</v>
      </c>
      <c r="E24" s="101" t="s">
        <v>621</v>
      </c>
      <c r="F24" s="101" t="s">
        <v>621</v>
      </c>
    </row>
    <row r="25" spans="2:6" ht="15.6" x14ac:dyDescent="0.3">
      <c r="B25" s="98" t="s">
        <v>608</v>
      </c>
      <c r="C25" s="101" t="s">
        <v>619</v>
      </c>
      <c r="D25" s="101" t="s">
        <v>603</v>
      </c>
      <c r="E25" s="101" t="s">
        <v>618</v>
      </c>
      <c r="F25" s="101" t="s">
        <v>603</v>
      </c>
    </row>
    <row r="26" spans="2:6" ht="15.6" x14ac:dyDescent="0.3">
      <c r="B26" s="98" t="s">
        <v>609</v>
      </c>
      <c r="C26" s="101" t="s">
        <v>603</v>
      </c>
      <c r="D26" s="101" t="s">
        <v>618</v>
      </c>
      <c r="E26" s="101" t="s">
        <v>603</v>
      </c>
      <c r="F26" s="101" t="s">
        <v>618</v>
      </c>
    </row>
    <row r="27" spans="2:6" ht="15.6" x14ac:dyDescent="0.3">
      <c r="B27" s="107" t="s">
        <v>627</v>
      </c>
      <c r="C27" s="108" t="s">
        <v>623</v>
      </c>
      <c r="D27" s="108" t="s">
        <v>622</v>
      </c>
      <c r="E27" s="108" t="s">
        <v>626</v>
      </c>
      <c r="F27" s="108" t="s">
        <v>623</v>
      </c>
    </row>
    <row r="28" spans="2:6" ht="15.6" x14ac:dyDescent="0.3">
      <c r="B28" s="109" t="s">
        <v>629</v>
      </c>
      <c r="C28" s="146" t="s">
        <v>628</v>
      </c>
      <c r="D28" s="146"/>
      <c r="E28" s="146"/>
      <c r="F28" s="146"/>
    </row>
    <row r="29" spans="2:6" x14ac:dyDescent="0.3">
      <c r="B29" s="105" t="s">
        <v>632</v>
      </c>
    </row>
  </sheetData>
  <mergeCells count="7">
    <mergeCell ref="C14:F14"/>
    <mergeCell ref="B19:B20"/>
    <mergeCell ref="C19:F19"/>
    <mergeCell ref="C28:F28"/>
    <mergeCell ref="B4:F4"/>
    <mergeCell ref="C5:F5"/>
    <mergeCell ref="B5:B6"/>
  </mergeCells>
  <pageMargins left="0.7" right="0.7" top="0.78740157499999996" bottom="0.78740157499999996" header="0.3" footer="0.3"/>
  <pageSetup paperSize="9" orientation="portrait" r:id="rId1"/>
  <headerFooter>
    <oddHeader>&amp;C                                                                                                                                               &amp;RDům dětí a mládeže Stodůlky_adaptační skupiny  
příloha č.8_návštěvnost od 14.3.2022 do 31.8.2022</oddHeader>
    <oddFooter>&amp;L&amp;G</oddFooter>
  </headerFooter>
  <ignoredErrors>
    <ignoredError sqref="D13:E13" formula="1"/>
    <ignoredError sqref="C7 C21 C22:C27 D22 D23:D27 E21 E22:E27 F22 F23:F27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KROUŽKY_DDM_STODŮLKY_2021_2022</vt:lpstr>
      <vt:lpstr>KROUŽKY_ODDĚLENÍ_TSPO_2021_2022</vt:lpstr>
      <vt:lpstr>KROUŽKY_ART_2021_2022</vt:lpstr>
      <vt:lpstr>KROUŽKY_PŘEDŠKOLNÍ_2021_2022</vt:lpstr>
      <vt:lpstr>TÁBORY_DDM_STODŮLKY_2021_2022</vt:lpstr>
      <vt:lpstr>AKCE_DDM_STODŮLKY_2021_2022</vt:lpstr>
      <vt:lpstr>SOUTĚŽE_MŠMT_2021_2022</vt:lpstr>
      <vt:lpstr>ADAPTAČNÍ SKUPINY_2021_2022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jana.simankova</dc:creator>
  <cp:lastModifiedBy>jana.simankova</cp:lastModifiedBy>
  <cp:lastPrinted>2022-12-04T19:32:39Z</cp:lastPrinted>
  <dcterms:created xsi:type="dcterms:W3CDTF">2021-10-17T14:17:52Z</dcterms:created>
  <dcterms:modified xsi:type="dcterms:W3CDTF">2022-12-05T14:47:10Z</dcterms:modified>
</cp:coreProperties>
</file>